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cka.k\Desktop\"/>
    </mc:Choice>
  </mc:AlternateContent>
  <xr:revisionPtr revIDLastSave="0" documentId="13_ncr:1_{FC8F98F8-C4F9-49AE-B78D-13A935E8F8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_výměr" sheetId="2" r:id="rId1"/>
    <sheet name="Parametr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6" i="2" l="1"/>
  <c r="H376" i="2"/>
  <c r="E376" i="2"/>
  <c r="I374" i="2"/>
  <c r="H374" i="2"/>
  <c r="E374" i="2"/>
  <c r="I372" i="2"/>
  <c r="H372" i="2"/>
  <c r="E372" i="2"/>
  <c r="H370" i="2"/>
  <c r="I370" i="2" s="1"/>
  <c r="G370" i="2"/>
  <c r="H368" i="2"/>
  <c r="I368" i="2" s="1"/>
  <c r="G368" i="2"/>
  <c r="H366" i="2"/>
  <c r="I366" i="2" s="1"/>
  <c r="G366" i="2"/>
  <c r="H364" i="2"/>
  <c r="I364" i="2" s="1"/>
  <c r="G364" i="2"/>
  <c r="H363" i="2"/>
  <c r="I363" i="2" s="1"/>
  <c r="G363" i="2"/>
  <c r="I359" i="2"/>
  <c r="H359" i="2"/>
  <c r="E359" i="2"/>
  <c r="H357" i="2"/>
  <c r="I357" i="2" s="1"/>
  <c r="G357" i="2"/>
  <c r="H356" i="2"/>
  <c r="I356" i="2" s="1"/>
  <c r="G356" i="2"/>
  <c r="H353" i="2"/>
  <c r="I353" i="2" s="1"/>
  <c r="G353" i="2"/>
  <c r="H351" i="2"/>
  <c r="I351" i="2" s="1"/>
  <c r="G351" i="2"/>
  <c r="H348" i="2"/>
  <c r="G348" i="2"/>
  <c r="E348" i="2"/>
  <c r="H347" i="2"/>
  <c r="G347" i="2"/>
  <c r="E347" i="2"/>
  <c r="I345" i="2"/>
  <c r="H345" i="2"/>
  <c r="E345" i="2"/>
  <c r="E342" i="2"/>
  <c r="E344" i="2"/>
  <c r="I344" i="2"/>
  <c r="H344" i="2"/>
  <c r="I342" i="2"/>
  <c r="H342" i="2"/>
  <c r="G340" i="2"/>
  <c r="H339" i="2"/>
  <c r="I339" i="2" s="1"/>
  <c r="G339" i="2"/>
  <c r="I337" i="2"/>
  <c r="H337" i="2"/>
  <c r="E337" i="2"/>
  <c r="E340" i="2" s="1"/>
  <c r="H335" i="2"/>
  <c r="I335" i="2" s="1"/>
  <c r="G335" i="2"/>
  <c r="H334" i="2"/>
  <c r="I334" i="2" s="1"/>
  <c r="G334" i="2"/>
  <c r="H333" i="2"/>
  <c r="I333" i="2" s="1"/>
  <c r="G333" i="2"/>
  <c r="H332" i="2"/>
  <c r="I332" i="2" s="1"/>
  <c r="G332" i="2"/>
  <c r="H322" i="2"/>
  <c r="I322" i="2" s="1"/>
  <c r="G322" i="2"/>
  <c r="H329" i="2"/>
  <c r="G329" i="2"/>
  <c r="E329" i="2"/>
  <c r="H328" i="2"/>
  <c r="G328" i="2"/>
  <c r="E328" i="2"/>
  <c r="H327" i="2"/>
  <c r="G327" i="2"/>
  <c r="E327" i="2"/>
  <c r="I327" i="2" s="1"/>
  <c r="H325" i="2"/>
  <c r="G325" i="2"/>
  <c r="E325" i="2"/>
  <c r="I325" i="2" s="1"/>
  <c r="H324" i="2"/>
  <c r="G324" i="2"/>
  <c r="E324" i="2"/>
  <c r="G315" i="2"/>
  <c r="H318" i="2"/>
  <c r="G318" i="2"/>
  <c r="E318" i="2"/>
  <c r="I316" i="2"/>
  <c r="H316" i="2"/>
  <c r="E316" i="2"/>
  <c r="H315" i="2"/>
  <c r="E315" i="2"/>
  <c r="I315" i="2" s="1"/>
  <c r="H313" i="2"/>
  <c r="G313" i="2"/>
  <c r="E313" i="2"/>
  <c r="H312" i="2"/>
  <c r="G312" i="2"/>
  <c r="E312" i="2"/>
  <c r="H310" i="2"/>
  <c r="G310" i="2"/>
  <c r="E310" i="2"/>
  <c r="H306" i="2"/>
  <c r="G306" i="2"/>
  <c r="E306" i="2"/>
  <c r="H304" i="2"/>
  <c r="I304" i="2" s="1"/>
  <c r="G304" i="2"/>
  <c r="I303" i="2"/>
  <c r="H303" i="2"/>
  <c r="E303" i="2"/>
  <c r="I301" i="2"/>
  <c r="H301" i="2"/>
  <c r="E301" i="2"/>
  <c r="I299" i="2"/>
  <c r="H299" i="2"/>
  <c r="E299" i="2"/>
  <c r="H297" i="2"/>
  <c r="G297" i="2"/>
  <c r="E297" i="2"/>
  <c r="H295" i="2"/>
  <c r="G295" i="2"/>
  <c r="E295" i="2"/>
  <c r="I295" i="2" s="1"/>
  <c r="H294" i="2"/>
  <c r="G294" i="2"/>
  <c r="E294" i="2"/>
  <c r="H292" i="2"/>
  <c r="G292" i="2"/>
  <c r="E292" i="2"/>
  <c r="H290" i="2"/>
  <c r="G290" i="2"/>
  <c r="E290" i="2"/>
  <c r="H289" i="2"/>
  <c r="G289" i="2"/>
  <c r="E289" i="2"/>
  <c r="H287" i="2"/>
  <c r="G287" i="2"/>
  <c r="E287" i="2"/>
  <c r="H280" i="2"/>
  <c r="I280" i="2" s="1"/>
  <c r="G280" i="2"/>
  <c r="H278" i="2"/>
  <c r="I278" i="2" s="1"/>
  <c r="G278" i="2"/>
  <c r="H277" i="2"/>
  <c r="I277" i="2" s="1"/>
  <c r="G277" i="2"/>
  <c r="H283" i="2"/>
  <c r="G283" i="2"/>
  <c r="E283" i="2"/>
  <c r="H282" i="2"/>
  <c r="G282" i="2"/>
  <c r="I282" i="2" s="1"/>
  <c r="E282" i="2"/>
  <c r="H275" i="2"/>
  <c r="G275" i="2"/>
  <c r="E275" i="2"/>
  <c r="H273" i="2"/>
  <c r="G273" i="2"/>
  <c r="E273" i="2"/>
  <c r="H272" i="2"/>
  <c r="G272" i="2"/>
  <c r="E272" i="2"/>
  <c r="H270" i="2"/>
  <c r="G270" i="2"/>
  <c r="E270" i="2"/>
  <c r="I268" i="2"/>
  <c r="H268" i="2"/>
  <c r="E268" i="2"/>
  <c r="H266" i="2"/>
  <c r="G266" i="2"/>
  <c r="E266" i="2"/>
  <c r="H265" i="2"/>
  <c r="G265" i="2"/>
  <c r="E265" i="2"/>
  <c r="I265" i="2" s="1"/>
  <c r="H264" i="2"/>
  <c r="G264" i="2"/>
  <c r="I264" i="2" s="1"/>
  <c r="E264" i="2"/>
  <c r="H263" i="2"/>
  <c r="G263" i="2"/>
  <c r="E263" i="2"/>
  <c r="H262" i="2"/>
  <c r="G262" i="2"/>
  <c r="E262" i="2"/>
  <c r="H261" i="2"/>
  <c r="G261" i="2"/>
  <c r="E261" i="2"/>
  <c r="I261" i="2" s="1"/>
  <c r="H260" i="2"/>
  <c r="G260" i="2"/>
  <c r="E260" i="2"/>
  <c r="H259" i="2"/>
  <c r="G259" i="2"/>
  <c r="E259" i="2"/>
  <c r="H255" i="2"/>
  <c r="G255" i="2"/>
  <c r="E255" i="2"/>
  <c r="I254" i="2"/>
  <c r="H254" i="2"/>
  <c r="E254" i="2"/>
  <c r="I252" i="2"/>
  <c r="H252" i="2"/>
  <c r="E252" i="2"/>
  <c r="I250" i="2"/>
  <c r="H250" i="2"/>
  <c r="E250" i="2"/>
  <c r="I249" i="2"/>
  <c r="H249" i="2"/>
  <c r="E249" i="2"/>
  <c r="I248" i="2"/>
  <c r="H248" i="2"/>
  <c r="E248" i="2"/>
  <c r="I247" i="2"/>
  <c r="H247" i="2"/>
  <c r="E247" i="2"/>
  <c r="I246" i="2"/>
  <c r="H246" i="2"/>
  <c r="E246" i="2"/>
  <c r="H244" i="2"/>
  <c r="G244" i="2"/>
  <c r="I244" i="2" s="1"/>
  <c r="E244" i="2"/>
  <c r="I242" i="2"/>
  <c r="H242" i="2"/>
  <c r="E242" i="2"/>
  <c r="H241" i="2"/>
  <c r="G241" i="2"/>
  <c r="E241" i="2"/>
  <c r="H240" i="2"/>
  <c r="G240" i="2"/>
  <c r="E240" i="2"/>
  <c r="H239" i="2"/>
  <c r="G239" i="2"/>
  <c r="E239" i="2"/>
  <c r="H237" i="2"/>
  <c r="G237" i="2"/>
  <c r="E237" i="2"/>
  <c r="I235" i="2"/>
  <c r="H235" i="2"/>
  <c r="E235" i="2"/>
  <c r="I234" i="2"/>
  <c r="H234" i="2"/>
  <c r="E234" i="2"/>
  <c r="I233" i="2"/>
  <c r="H233" i="2"/>
  <c r="E233" i="2"/>
  <c r="H232" i="2"/>
  <c r="G232" i="2"/>
  <c r="E232" i="2"/>
  <c r="H231" i="2"/>
  <c r="G231" i="2"/>
  <c r="E231" i="2"/>
  <c r="H230" i="2"/>
  <c r="G230" i="2"/>
  <c r="E230" i="2"/>
  <c r="H228" i="2"/>
  <c r="G228" i="2"/>
  <c r="E228" i="2"/>
  <c r="H226" i="2"/>
  <c r="G226" i="2"/>
  <c r="I226" i="2" s="1"/>
  <c r="E226" i="2"/>
  <c r="H224" i="2"/>
  <c r="G224" i="2"/>
  <c r="E224" i="2"/>
  <c r="H222" i="2"/>
  <c r="G222" i="2"/>
  <c r="E222" i="2"/>
  <c r="H220" i="2"/>
  <c r="G220" i="2"/>
  <c r="E220" i="2"/>
  <c r="H218" i="2"/>
  <c r="I218" i="2" s="1"/>
  <c r="G218" i="2"/>
  <c r="H216" i="2"/>
  <c r="I216" i="2" s="1"/>
  <c r="G216" i="2"/>
  <c r="H213" i="2"/>
  <c r="I213" i="2" s="1"/>
  <c r="G213" i="2"/>
  <c r="H211" i="2"/>
  <c r="G211" i="2"/>
  <c r="E211" i="2"/>
  <c r="H210" i="2"/>
  <c r="G210" i="2"/>
  <c r="E210" i="2"/>
  <c r="I210" i="2" s="1"/>
  <c r="H208" i="2"/>
  <c r="G208" i="2"/>
  <c r="E208" i="2"/>
  <c r="H206" i="2"/>
  <c r="G206" i="2"/>
  <c r="E206" i="2"/>
  <c r="H204" i="2"/>
  <c r="I204" i="2" s="1"/>
  <c r="G204" i="2"/>
  <c r="H202" i="2"/>
  <c r="I202" i="2" s="1"/>
  <c r="G202" i="2"/>
  <c r="H198" i="2"/>
  <c r="I198" i="2" s="1"/>
  <c r="G198" i="2"/>
  <c r="G199" i="2" s="1"/>
  <c r="H197" i="2"/>
  <c r="I197" i="2" s="1"/>
  <c r="G197" i="2"/>
  <c r="H196" i="2"/>
  <c r="I196" i="2" s="1"/>
  <c r="G196" i="2"/>
  <c r="H195" i="2"/>
  <c r="I195" i="2" s="1"/>
  <c r="G195" i="2"/>
  <c r="H191" i="2"/>
  <c r="G191" i="2"/>
  <c r="E191" i="2"/>
  <c r="H189" i="2"/>
  <c r="I189" i="2" s="1"/>
  <c r="G189" i="2"/>
  <c r="I188" i="2"/>
  <c r="H188" i="2"/>
  <c r="E188" i="2"/>
  <c r="I186" i="2"/>
  <c r="H186" i="2"/>
  <c r="E186" i="2"/>
  <c r="I184" i="2"/>
  <c r="H184" i="2"/>
  <c r="E184" i="2"/>
  <c r="H182" i="2"/>
  <c r="G182" i="2"/>
  <c r="E182" i="2"/>
  <c r="H180" i="2"/>
  <c r="G180" i="2"/>
  <c r="E180" i="2"/>
  <c r="H179" i="2"/>
  <c r="G179" i="2"/>
  <c r="E179" i="2"/>
  <c r="E177" i="2"/>
  <c r="H177" i="2"/>
  <c r="G177" i="2"/>
  <c r="I177" i="2" s="1"/>
  <c r="H175" i="2"/>
  <c r="G175" i="2"/>
  <c r="I175" i="2" s="1"/>
  <c r="E175" i="2"/>
  <c r="H174" i="2"/>
  <c r="G174" i="2"/>
  <c r="E174" i="2"/>
  <c r="H172" i="2"/>
  <c r="G172" i="2"/>
  <c r="E172" i="2"/>
  <c r="H171" i="2"/>
  <c r="G171" i="2"/>
  <c r="E171" i="2"/>
  <c r="H170" i="2"/>
  <c r="G170" i="2"/>
  <c r="E170" i="2"/>
  <c r="H166" i="2"/>
  <c r="G166" i="2"/>
  <c r="E166" i="2"/>
  <c r="H165" i="2"/>
  <c r="G165" i="2"/>
  <c r="E165" i="2"/>
  <c r="H163" i="2"/>
  <c r="I163" i="2" s="1"/>
  <c r="G163" i="2"/>
  <c r="H161" i="2"/>
  <c r="I161" i="2" s="1"/>
  <c r="G161" i="2"/>
  <c r="H160" i="2"/>
  <c r="I160" i="2" s="1"/>
  <c r="G160" i="2"/>
  <c r="H158" i="2"/>
  <c r="G158" i="2"/>
  <c r="E158" i="2"/>
  <c r="H156" i="2"/>
  <c r="G156" i="2"/>
  <c r="E156" i="2"/>
  <c r="H154" i="2"/>
  <c r="G154" i="2"/>
  <c r="E154" i="2"/>
  <c r="H153" i="2"/>
  <c r="G153" i="2"/>
  <c r="E153" i="2"/>
  <c r="H151" i="2"/>
  <c r="G151" i="2"/>
  <c r="E151" i="2"/>
  <c r="I149" i="2"/>
  <c r="H149" i="2"/>
  <c r="E149" i="2"/>
  <c r="H147" i="2"/>
  <c r="G147" i="2"/>
  <c r="E147" i="2"/>
  <c r="H146" i="2"/>
  <c r="G146" i="2"/>
  <c r="E146" i="2"/>
  <c r="H145" i="2"/>
  <c r="G145" i="2"/>
  <c r="E145" i="2"/>
  <c r="H144" i="2"/>
  <c r="G144" i="2"/>
  <c r="E144" i="2"/>
  <c r="H143" i="2"/>
  <c r="G143" i="2"/>
  <c r="E143" i="2"/>
  <c r="H142" i="2"/>
  <c r="G142" i="2"/>
  <c r="E142" i="2"/>
  <c r="H141" i="2"/>
  <c r="G141" i="2"/>
  <c r="E141" i="2"/>
  <c r="H140" i="2"/>
  <c r="G140" i="2"/>
  <c r="E140" i="2"/>
  <c r="H136" i="2"/>
  <c r="G136" i="2"/>
  <c r="E136" i="2"/>
  <c r="I135" i="2"/>
  <c r="H135" i="2"/>
  <c r="E135" i="2"/>
  <c r="I133" i="2"/>
  <c r="H133" i="2"/>
  <c r="E133" i="2"/>
  <c r="I131" i="2"/>
  <c r="H131" i="2"/>
  <c r="E131" i="2"/>
  <c r="I130" i="2"/>
  <c r="H130" i="2"/>
  <c r="E130" i="2"/>
  <c r="I129" i="2"/>
  <c r="H129" i="2"/>
  <c r="E129" i="2"/>
  <c r="I128" i="2"/>
  <c r="H128" i="2"/>
  <c r="E128" i="2"/>
  <c r="I127" i="2"/>
  <c r="H127" i="2"/>
  <c r="E127" i="2"/>
  <c r="H125" i="2"/>
  <c r="G125" i="2"/>
  <c r="E125" i="2"/>
  <c r="I125" i="2" s="1"/>
  <c r="I123" i="2"/>
  <c r="H123" i="2"/>
  <c r="E123" i="2"/>
  <c r="H122" i="2"/>
  <c r="G122" i="2"/>
  <c r="E122" i="2"/>
  <c r="H121" i="2"/>
  <c r="G121" i="2"/>
  <c r="E121" i="2"/>
  <c r="H120" i="2"/>
  <c r="G120" i="2"/>
  <c r="E120" i="2"/>
  <c r="H118" i="2"/>
  <c r="G118" i="2"/>
  <c r="E118" i="2"/>
  <c r="I116" i="2"/>
  <c r="H116" i="2"/>
  <c r="I115" i="2"/>
  <c r="H115" i="2"/>
  <c r="I114" i="2"/>
  <c r="H114" i="2"/>
  <c r="E116" i="2"/>
  <c r="E115" i="2"/>
  <c r="E114" i="2"/>
  <c r="H113" i="2"/>
  <c r="G113" i="2"/>
  <c r="E113" i="2"/>
  <c r="H112" i="2"/>
  <c r="G112" i="2"/>
  <c r="I112" i="2" s="1"/>
  <c r="E112" i="2"/>
  <c r="H111" i="2"/>
  <c r="G111" i="2"/>
  <c r="E111" i="2"/>
  <c r="H109" i="2"/>
  <c r="G109" i="2"/>
  <c r="E109" i="2"/>
  <c r="H107" i="2"/>
  <c r="G107" i="2"/>
  <c r="E107" i="2"/>
  <c r="H105" i="2"/>
  <c r="G105" i="2"/>
  <c r="E105" i="2"/>
  <c r="H103" i="2"/>
  <c r="G103" i="2"/>
  <c r="E103" i="2"/>
  <c r="H101" i="2"/>
  <c r="G101" i="2"/>
  <c r="E101" i="2"/>
  <c r="H99" i="2"/>
  <c r="I99" i="2" s="1"/>
  <c r="G99" i="2"/>
  <c r="H97" i="2"/>
  <c r="I97" i="2" s="1"/>
  <c r="G97" i="2"/>
  <c r="H92" i="2"/>
  <c r="G92" i="2"/>
  <c r="E92" i="2"/>
  <c r="H94" i="2"/>
  <c r="I94" i="2" s="1"/>
  <c r="G94" i="2"/>
  <c r="H91" i="2"/>
  <c r="G91" i="2"/>
  <c r="E91" i="2"/>
  <c r="H89" i="2"/>
  <c r="G89" i="2"/>
  <c r="E89" i="2"/>
  <c r="H87" i="2"/>
  <c r="G87" i="2"/>
  <c r="E87" i="2"/>
  <c r="I87" i="2" s="1"/>
  <c r="H81" i="2"/>
  <c r="I81" i="2" s="1"/>
  <c r="G81" i="2"/>
  <c r="H85" i="2"/>
  <c r="I85" i="2" s="1"/>
  <c r="H83" i="2"/>
  <c r="I83" i="2" s="1"/>
  <c r="G85" i="2"/>
  <c r="G83" i="2"/>
  <c r="H75" i="2"/>
  <c r="I75" i="2" s="1"/>
  <c r="H76" i="2"/>
  <c r="I76" i="2" s="1"/>
  <c r="H77" i="2"/>
  <c r="I77" i="2" s="1"/>
  <c r="G75" i="2"/>
  <c r="G76" i="2"/>
  <c r="G77" i="2"/>
  <c r="H74" i="2"/>
  <c r="I74" i="2" s="1"/>
  <c r="G74" i="2"/>
  <c r="G61" i="2"/>
  <c r="G62" i="2" s="1"/>
  <c r="H66" i="2"/>
  <c r="I66" i="2" s="1"/>
  <c r="H68" i="2"/>
  <c r="I68" i="2" s="1"/>
  <c r="H70" i="2"/>
  <c r="I70" i="2" s="1"/>
  <c r="G66" i="2"/>
  <c r="G68" i="2"/>
  <c r="G70" i="2"/>
  <c r="H64" i="2"/>
  <c r="I64" i="2" s="1"/>
  <c r="G64" i="2"/>
  <c r="H61" i="2"/>
  <c r="I61" i="2" s="1"/>
  <c r="I62" i="2" s="1"/>
  <c r="H55" i="2"/>
  <c r="I55" i="2" s="1"/>
  <c r="H57" i="2"/>
  <c r="I57" i="2" s="1"/>
  <c r="G55" i="2"/>
  <c r="G57" i="2"/>
  <c r="H53" i="2"/>
  <c r="I53" i="2" s="1"/>
  <c r="G53" i="2"/>
  <c r="H45" i="2"/>
  <c r="I45" i="2" s="1"/>
  <c r="H47" i="2"/>
  <c r="I47" i="2" s="1"/>
  <c r="H49" i="2"/>
  <c r="I49" i="2" s="1"/>
  <c r="H43" i="2"/>
  <c r="I43" i="2" s="1"/>
  <c r="G45" i="2"/>
  <c r="G47" i="2"/>
  <c r="G49" i="2"/>
  <c r="G43" i="2"/>
  <c r="H39" i="2"/>
  <c r="I39" i="2" s="1"/>
  <c r="G39" i="2"/>
  <c r="H38" i="2"/>
  <c r="I38" i="2" s="1"/>
  <c r="G38" i="2"/>
  <c r="H32" i="2"/>
  <c r="I32" i="2" s="1"/>
  <c r="H33" i="2"/>
  <c r="I33" i="2" s="1"/>
  <c r="H31" i="2"/>
  <c r="I31" i="2" s="1"/>
  <c r="E32" i="2"/>
  <c r="E33" i="2"/>
  <c r="E31" i="2"/>
  <c r="H28" i="2"/>
  <c r="I28" i="2" s="1"/>
  <c r="I29" i="2" s="1"/>
  <c r="E28" i="2"/>
  <c r="E29" i="2" s="1"/>
  <c r="H14" i="2"/>
  <c r="I14" i="2" s="1"/>
  <c r="I25" i="2" s="1"/>
  <c r="E14" i="2"/>
  <c r="E25" i="2" s="1"/>
  <c r="H10" i="2"/>
  <c r="I10" i="2" s="1"/>
  <c r="E10" i="2"/>
  <c r="G377" i="2" l="1"/>
  <c r="I347" i="2"/>
  <c r="I340" i="2"/>
  <c r="G330" i="2"/>
  <c r="G319" i="2"/>
  <c r="G305" i="2"/>
  <c r="G284" i="2"/>
  <c r="G256" i="2"/>
  <c r="G214" i="2"/>
  <c r="I199" i="2"/>
  <c r="I182" i="2"/>
  <c r="G190" i="2"/>
  <c r="I147" i="2"/>
  <c r="G167" i="2"/>
  <c r="I111" i="2"/>
  <c r="G137" i="2"/>
  <c r="G95" i="2"/>
  <c r="G78" i="2"/>
  <c r="I78" i="2"/>
  <c r="E377" i="2"/>
  <c r="I377" i="2"/>
  <c r="E330" i="2"/>
  <c r="E305" i="2"/>
  <c r="I287" i="2"/>
  <c r="E284" i="2"/>
  <c r="I255" i="2"/>
  <c r="I231" i="2"/>
  <c r="E256" i="2"/>
  <c r="I224" i="2"/>
  <c r="I222" i="2"/>
  <c r="E214" i="2"/>
  <c r="I206" i="2"/>
  <c r="I174" i="2"/>
  <c r="E190" i="2"/>
  <c r="I170" i="2"/>
  <c r="I156" i="2"/>
  <c r="I122" i="2"/>
  <c r="E137" i="2"/>
  <c r="I101" i="2"/>
  <c r="I348" i="2"/>
  <c r="I328" i="2"/>
  <c r="I329" i="2"/>
  <c r="I324" i="2"/>
  <c r="E319" i="2"/>
  <c r="I318" i="2"/>
  <c r="I313" i="2"/>
  <c r="I312" i="2"/>
  <c r="I310" i="2"/>
  <c r="I306" i="2"/>
  <c r="I297" i="2"/>
  <c r="I294" i="2"/>
  <c r="I290" i="2"/>
  <c r="I292" i="2"/>
  <c r="I289" i="2"/>
  <c r="I283" i="2"/>
  <c r="I275" i="2"/>
  <c r="I273" i="2"/>
  <c r="I272" i="2"/>
  <c r="I270" i="2"/>
  <c r="I260" i="2"/>
  <c r="I266" i="2"/>
  <c r="I263" i="2"/>
  <c r="I262" i="2"/>
  <c r="I259" i="2"/>
  <c r="I239" i="2"/>
  <c r="I241" i="2"/>
  <c r="I240" i="2"/>
  <c r="I237" i="2"/>
  <c r="I232" i="2"/>
  <c r="I230" i="2"/>
  <c r="I228" i="2"/>
  <c r="I220" i="2"/>
  <c r="I211" i="2"/>
  <c r="I208" i="2"/>
  <c r="I191" i="2"/>
  <c r="I180" i="2"/>
  <c r="I179" i="2"/>
  <c r="I166" i="2"/>
  <c r="I109" i="2"/>
  <c r="I92" i="2"/>
  <c r="I142" i="2"/>
  <c r="E167" i="2"/>
  <c r="E95" i="2"/>
  <c r="I143" i="2"/>
  <c r="I171" i="2"/>
  <c r="I172" i="2"/>
  <c r="I165" i="2"/>
  <c r="I158" i="2"/>
  <c r="I154" i="2"/>
  <c r="I153" i="2"/>
  <c r="I151" i="2"/>
  <c r="I146" i="2"/>
  <c r="I145" i="2"/>
  <c r="I144" i="2"/>
  <c r="I141" i="2"/>
  <c r="I140" i="2"/>
  <c r="I136" i="2"/>
  <c r="I120" i="2"/>
  <c r="I121" i="2"/>
  <c r="I118" i="2"/>
  <c r="I113" i="2"/>
  <c r="I105" i="2"/>
  <c r="I103" i="2"/>
  <c r="I107" i="2"/>
  <c r="I89" i="2"/>
  <c r="I91" i="2"/>
  <c r="G58" i="2"/>
  <c r="I58" i="2"/>
  <c r="G50" i="2"/>
  <c r="I50" i="2"/>
  <c r="G40" i="2"/>
  <c r="I40" i="2"/>
  <c r="I34" i="2"/>
  <c r="E34" i="2"/>
  <c r="E11" i="2"/>
  <c r="I11" i="2"/>
  <c r="I305" i="2" l="1"/>
  <c r="G307" i="2"/>
  <c r="G192" i="2"/>
  <c r="G71" i="2"/>
  <c r="I330" i="2"/>
  <c r="I319" i="2"/>
  <c r="I284" i="2"/>
  <c r="E307" i="2"/>
  <c r="I256" i="2"/>
  <c r="I214" i="2"/>
  <c r="I190" i="2"/>
  <c r="E192" i="2"/>
  <c r="I137" i="2"/>
  <c r="I95" i="2"/>
  <c r="I167" i="2"/>
  <c r="I71" i="2"/>
  <c r="G360" i="2" l="1"/>
  <c r="I307" i="2"/>
  <c r="E360" i="2"/>
  <c r="I192" i="2"/>
  <c r="I360" i="2" l="1"/>
  <c r="I379" i="2" s="1"/>
</calcChain>
</file>

<file path=xl/sharedStrings.xml><?xml version="1.0" encoding="utf-8"?>
<sst xmlns="http://schemas.openxmlformats.org/spreadsheetml/2006/main" count="787" uniqueCount="283">
  <si>
    <t>Název</t>
  </si>
  <si>
    <t>Hodnota</t>
  </si>
  <si>
    <t>Nadpis rekapitulace</t>
  </si>
  <si>
    <t>Seznam prací a dodávek elektrotechnických zařízení</t>
  </si>
  <si>
    <t>Akce</t>
  </si>
  <si>
    <t>Rekonstrukce rozvodny 22 kV v objektu 6 VOP Šenov</t>
  </si>
  <si>
    <t>Projekt</t>
  </si>
  <si>
    <t/>
  </si>
  <si>
    <t>Investor</t>
  </si>
  <si>
    <t>VOP 025 Nový Jičín, s.p.</t>
  </si>
  <si>
    <t>Z. č.</t>
  </si>
  <si>
    <t>092022</t>
  </si>
  <si>
    <t>A. č.</t>
  </si>
  <si>
    <t>092022-0/19</t>
  </si>
  <si>
    <t>Smlouva</t>
  </si>
  <si>
    <t>Vypracoval</t>
  </si>
  <si>
    <t xml:space="preserve">Ing. Marek </t>
  </si>
  <si>
    <t>Kontroloval</t>
  </si>
  <si>
    <t>Jaroslav Stančík</t>
  </si>
  <si>
    <t>Datum</t>
  </si>
  <si>
    <t>6.12.2022</t>
  </si>
  <si>
    <t>Zpracovatel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</si>
  <si>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</si>
  <si>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</si>
  <si>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</si>
  <si>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</si>
  <si>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</si>
  <si>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</si>
  <si>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</si>
  <si>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</si>
  <si>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Specifikace dodávky DC 60V</t>
  </si>
  <si>
    <t>ks</t>
  </si>
  <si>
    <t>Vstupní napětí 3x400V, AC</t>
  </si>
  <si>
    <t>Výstupní napětí 60V, DC/ 50A</t>
  </si>
  <si>
    <t>včetně integ. řídící a monitorovací jednotky SAN</t>
  </si>
  <si>
    <t>DC rozvaděč sestávající z 1x 2pól DC jistič pro baterii a 5x 1 pól DC jistič 16A pro zátěž</t>
  </si>
  <si>
    <t>Celkem DC zdroj ve společné skříni 600x 600x 2000 mm.</t>
  </si>
  <si>
    <t>Specifikace dodávky DC 60V - celkem</t>
  </si>
  <si>
    <t>Specifikace dodávky VD4</t>
  </si>
  <si>
    <t>Vakuový  vypínač 25 kV, 1250 A, 3P, montáž do kobky</t>
  </si>
  <si>
    <t>VD4 24.12.25 p 270</t>
  </si>
  <si>
    <t>25kV, 1250A, Ith=25kA</t>
  </si>
  <si>
    <t>Pohon střádačový EL 230V, AC</t>
  </si>
  <si>
    <t>Zapínací cívka 60V, DC</t>
  </si>
  <si>
    <t>Vypínací cívka 60V, DC</t>
  </si>
  <si>
    <t>Pomocné spínače</t>
  </si>
  <si>
    <t>Počitadlo spínačích cyklů</t>
  </si>
  <si>
    <t>Manipulační kobkový podvozek</t>
  </si>
  <si>
    <t>Příbal - pohyblivé přívody, zásuvky</t>
  </si>
  <si>
    <t>Specifikace dodávky VD4 - celkem</t>
  </si>
  <si>
    <t>Specifikace dodávky Sepam</t>
  </si>
  <si>
    <t>Elektronická ochrana, montáž do panelu</t>
  </si>
  <si>
    <t>SEPAM 20, 5A, 50Hz, napájecí napětí 60V, DC</t>
  </si>
  <si>
    <t>Specifikace dodávky Sepam - celkem</t>
  </si>
  <si>
    <t>Dodávky</t>
  </si>
  <si>
    <t>Dodávky - celkem</t>
  </si>
  <si>
    <t>Elektromontáže</t>
  </si>
  <si>
    <t>Demontáže</t>
  </si>
  <si>
    <t>hod</t>
  </si>
  <si>
    <t>Práce techniků, vypínání sítě</t>
  </si>
  <si>
    <t>KOBKA 5</t>
  </si>
  <si>
    <t>Demontáž vypínače 25 kV, 630 A, 3P</t>
  </si>
  <si>
    <t>Výkonový expanzní vypínač 25 kV, 630A, 3P</t>
  </si>
  <si>
    <t>Demontáž přístrojových transformátorů</t>
  </si>
  <si>
    <t>Měřících transformátorů proudu 20/5/5A,</t>
  </si>
  <si>
    <t>Demontáž ochrany</t>
  </si>
  <si>
    <t>Elektromechanická ochrana A2T11</t>
  </si>
  <si>
    <t>HZS práce montérů</t>
  </si>
  <si>
    <t>Demontáž spojovacího materiálu a nosných konstrukcí</t>
  </si>
  <si>
    <t>KOBKA 5 - celkem</t>
  </si>
  <si>
    <t>Kobka 6</t>
  </si>
  <si>
    <t>Kobka 6 - celkem</t>
  </si>
  <si>
    <t>kobka 6a</t>
  </si>
  <si>
    <t>Elektromechanická distanční ochrana D40</t>
  </si>
  <si>
    <t>kobka 6a - celkem</t>
  </si>
  <si>
    <t>Demontáž, ampérmetr střídavý nepřímý, montáž do panelu</t>
  </si>
  <si>
    <t xml:space="preserve"> x/5A,0- x/x A</t>
  </si>
  <si>
    <t>Demontáž, Ovládací tlačítko</t>
  </si>
  <si>
    <t>T6 Spínací jednotka kompletní</t>
  </si>
  <si>
    <t>Demontáž, signálka kompletní</t>
  </si>
  <si>
    <t>Napětí 60V, DC- barva  červená</t>
  </si>
  <si>
    <t>Demontáže - celkem</t>
  </si>
  <si>
    <t>Montáž, kobka 5</t>
  </si>
  <si>
    <t>HZS-hodinové zúčtovací sazby</t>
  </si>
  <si>
    <t>Úprava stávající kobky před montáží</t>
  </si>
  <si>
    <t>Úprava stávajícího panelu pro montáž</t>
  </si>
  <si>
    <t>Úprava stávajících dveří kobky, vrtání otvorů</t>
  </si>
  <si>
    <t>Dokončovací práce v kobce</t>
  </si>
  <si>
    <t>HZS-hodinové zúčtovací sazby - celkem</t>
  </si>
  <si>
    <t>Montáž zařízení</t>
  </si>
  <si>
    <t>Montáž vypínače 25 kV, 630 A, 3P</t>
  </si>
  <si>
    <t>Výkonový vakuový vypínač VD4 25 kV, 1250A, 3P</t>
  </si>
  <si>
    <t>Seřízení vypínače 25 kV</t>
  </si>
  <si>
    <t>VD4 25kV 1250A</t>
  </si>
  <si>
    <t>Montáž přístrojových transformátorů</t>
  </si>
  <si>
    <t>Měřící transformátor proudu, opětovná montáž stávajících MTP 20/5/5A</t>
  </si>
  <si>
    <t>Podpěrný izolátor vnitřní</t>
  </si>
  <si>
    <t>J8-125 22kV (M16)</t>
  </si>
  <si>
    <t>Držák Al pasu na izolátor, na plocho</t>
  </si>
  <si>
    <t>475 502.1 Pás do 50x10 mm,M16</t>
  </si>
  <si>
    <t>Spojovací vedení AL tyčí</t>
  </si>
  <si>
    <t>Al 40x 10 mm   (0,540 kg/m)</t>
  </si>
  <si>
    <t>m</t>
  </si>
  <si>
    <t>Pružná spojka PS pro AL 40/10</t>
  </si>
  <si>
    <t>Ukončení pasu na přístrojích</t>
  </si>
  <si>
    <t xml:space="preserve"> Al  40/10   mm</t>
  </si>
  <si>
    <t>Montáž zařízení - celkem</t>
  </si>
  <si>
    <t>Ovládací skříň</t>
  </si>
  <si>
    <t>Montáž dveří ovládací skříně</t>
  </si>
  <si>
    <t>Montáž, seřízení a nastavení ochrany</t>
  </si>
  <si>
    <t>Ochrana elektronická SEPAM 20</t>
  </si>
  <si>
    <t>Fa96c x/5A, 0-20/40 A</t>
  </si>
  <si>
    <t>Spínač BACO,10A,IP00, kompletní, montáž na DIN lištu</t>
  </si>
  <si>
    <t>Vypínač 0-1, VS10 1104, 10A, 400V</t>
  </si>
  <si>
    <t>LPN-DC 6C/2  6A</t>
  </si>
  <si>
    <t>2C/1N-2A</t>
  </si>
  <si>
    <t>PS-LP-110s, pom.spínač 1/1</t>
  </si>
  <si>
    <t>Ovládací tlačítka</t>
  </si>
  <si>
    <t>Ovládací hlavice stiskací, zelená</t>
  </si>
  <si>
    <t>Ovládací hlavice stiskací, bílá</t>
  </si>
  <si>
    <t>Ovládací hlavice stiskací, černá</t>
  </si>
  <si>
    <t xml:space="preserve"> Spojovací díl</t>
  </si>
  <si>
    <t>Spínací jednotka dvojitá, kontakty 2x 0/1, spínací</t>
  </si>
  <si>
    <t>Spínací jednotka, kontakty  0/1, spínací</t>
  </si>
  <si>
    <t>Ukazatel stavu, signálka US</t>
  </si>
  <si>
    <t>SUS-95 G/W 60V DC, zelená/bíla, kulatý</t>
  </si>
  <si>
    <t>Signálka kompletní</t>
  </si>
  <si>
    <t>Napětí 60V, DC- barva  zelená</t>
  </si>
  <si>
    <t>Napětí 60V, DC- barva  bílá</t>
  </si>
  <si>
    <t>Klíč k montáži/demontáži signálky M22</t>
  </si>
  <si>
    <t>Relé pomocné, do patice, včetně patice, kompletní</t>
  </si>
  <si>
    <t>Napětí cívky 60V DC,výstup: kontakty 3P, 6A</t>
  </si>
  <si>
    <t>XQ-, Do 1,5   mm2, počet svorek</t>
  </si>
  <si>
    <t>XQM-, Do 1,5   mm2, počet svorek</t>
  </si>
  <si>
    <t>XA1, AB1-, Do 4  mm2-měřící, počet svorek</t>
  </si>
  <si>
    <t>X3-, Do 2,5   mm2, počet svorek</t>
  </si>
  <si>
    <t>X4-, Do 2,5   mm2, počet svorek</t>
  </si>
  <si>
    <t>Doplňky konstrukcí</t>
  </si>
  <si>
    <t xml:space="preserve"> Popisný štítek rytý</t>
  </si>
  <si>
    <t>Lišta TS 35</t>
  </si>
  <si>
    <t>TS35-500mm Lišta TS 35 x7,5</t>
  </si>
  <si>
    <t>Upevňovací a označovací materiál svorkovnic dle potřeby</t>
  </si>
  <si>
    <t>Ovládací skříň - celkem</t>
  </si>
  <si>
    <t>Kabely a vodiče</t>
  </si>
  <si>
    <t>CY 2.5 mm2,černá,</t>
  </si>
  <si>
    <t>CAY 2.5 mm2,černá,</t>
  </si>
  <si>
    <t>CY 2.5 mm2,světlemodrý</t>
  </si>
  <si>
    <t>CAY 2.5 mm2,světlemodrý</t>
  </si>
  <si>
    <t>CY 1.5 mm2,černý</t>
  </si>
  <si>
    <t>CAY 1.5 mm2,černý</t>
  </si>
  <si>
    <t>CY 1.5 mm2,světlemodrý</t>
  </si>
  <si>
    <t>CAY 1.5 mm2,světlemodrý</t>
  </si>
  <si>
    <t>Ucpávky, vývodky</t>
  </si>
  <si>
    <t>P13, P16 dle kabelů</t>
  </si>
  <si>
    <t>Kabel silový, izolace PVC</t>
  </si>
  <si>
    <t>CYKY 24-Jx1.5 mm</t>
  </si>
  <si>
    <t>CYKY 4-Ox2.5 mm2</t>
  </si>
  <si>
    <t>CYKY 7-Ox2.5 mm2</t>
  </si>
  <si>
    <t>CYKFY 3-Ox1.5 mm2</t>
  </si>
  <si>
    <t>Šňůra, izolace PVC</t>
  </si>
  <si>
    <t>CMSM 24-Jx1 mm2</t>
  </si>
  <si>
    <t>Ukončení kabelů SZ</t>
  </si>
  <si>
    <t>Do 24x2,5 mm2</t>
  </si>
  <si>
    <t>Do  5x2,5   mm2</t>
  </si>
  <si>
    <t>Zapojení vodičů do svorky</t>
  </si>
  <si>
    <t xml:space="preserve"> Do   2,5 mm2</t>
  </si>
  <si>
    <t>Ochranné trubky</t>
  </si>
  <si>
    <t>Trubka tuhá Pe P13, včetně vývodek a spojek, pevně</t>
  </si>
  <si>
    <t>Kabely a vodiče - celkem</t>
  </si>
  <si>
    <t>Ocelové konstrukce</t>
  </si>
  <si>
    <t>Tyč průřezu U - jakost 11 373</t>
  </si>
  <si>
    <t>U 65mm ( 7,09 kg/m), L= 2,0 m</t>
  </si>
  <si>
    <t>kg</t>
  </si>
  <si>
    <t>U 80mm ( 8,64 kg/m), L=4,0 m</t>
  </si>
  <si>
    <t>U 100mm (10,60 kg/m)</t>
  </si>
  <si>
    <t>Úhelník rovnoramenný-11373</t>
  </si>
  <si>
    <t>L 40x40x4mm (2,42 kg/m), L=8 m</t>
  </si>
  <si>
    <t>L 45x45x5mm (3,37 kg/m), L=2 m</t>
  </si>
  <si>
    <t>Profil tenkostěnný otevřený</t>
  </si>
  <si>
    <t>L 50x20x2 (2,50kg/m), L=2 m</t>
  </si>
  <si>
    <t>Plech ocelový-11373</t>
  </si>
  <si>
    <t>Sila 1,5mm (12 kg/m2), L=1,2 m2</t>
  </si>
  <si>
    <t>Sila 1,0mm ( 8 kg/m2),0,35 m2</t>
  </si>
  <si>
    <t>Pletivo-dveře kobky</t>
  </si>
  <si>
    <t>Průměr 2,0mm oka 30 x 30 mm</t>
  </si>
  <si>
    <t>m2</t>
  </si>
  <si>
    <t>Závěsy</t>
  </si>
  <si>
    <t>panty - levý/pravý</t>
  </si>
  <si>
    <t>Zámky</t>
  </si>
  <si>
    <t>Zámek jazýčkový</t>
  </si>
  <si>
    <t>Montážní panel ovládací skříně</t>
  </si>
  <si>
    <t>Výroba a montáž ocelových nosných konstrukcí</t>
  </si>
  <si>
    <t>Ocelové konstrukce - celkem</t>
  </si>
  <si>
    <t>Písmomalířské práce na dveře ovládací skříně dle výkresu</t>
  </si>
  <si>
    <t>kpt</t>
  </si>
  <si>
    <t>Montáž, kobka 5 - celkem</t>
  </si>
  <si>
    <t>Montáž, kobka 6</t>
  </si>
  <si>
    <t>Fa96c x/5A, 0-100/200 A</t>
  </si>
  <si>
    <t>L 40x40x4mm (2,42 kg/m), L=2 m</t>
  </si>
  <si>
    <t>Montáž, kobka 6 - celkem</t>
  </si>
  <si>
    <t>Uzemnění, pospojování</t>
  </si>
  <si>
    <t>Ocelový pásek pozinkovaný</t>
  </si>
  <si>
    <t>FeZn30x4 (0,95 kg/m), pevně včetně příchytek</t>
  </si>
  <si>
    <t>Svorky uzemňovací</t>
  </si>
  <si>
    <t>SR 2a pro pásek 30x4mm</t>
  </si>
  <si>
    <t>SP připojovací, připojení pásku na konstrukci</t>
  </si>
  <si>
    <t>Dopravní spoj - Cu</t>
  </si>
  <si>
    <t>Dopravní spoj</t>
  </si>
  <si>
    <t>Cu pás. 20x500x0,5mm</t>
  </si>
  <si>
    <t>Vodič jednožilový, izolace PVC</t>
  </si>
  <si>
    <t>CY 6 mm2,ŽZ</t>
  </si>
  <si>
    <t>Uzemnění, pospojování - celkem</t>
  </si>
  <si>
    <t>Náhradní zdroj 60V, DC</t>
  </si>
  <si>
    <t>Rozvaděč záložního zdroje (usměrňovač+staniční baterie+rozvaděč DC)</t>
  </si>
  <si>
    <t>1 kV Kabel silový, izolace PVC</t>
  </si>
  <si>
    <t>CYKY 3-Ox 2.5 mm2</t>
  </si>
  <si>
    <t>CYKY 3-Jx 2.5 mm2</t>
  </si>
  <si>
    <t>Trubky, lišty</t>
  </si>
  <si>
    <t>4020  TRUBKA TUHÁ Pe, včetně spojek a vývodek</t>
  </si>
  <si>
    <t>LV 18X13 HC Lišta vkládací</t>
  </si>
  <si>
    <t>LV 24X22 HC Lišta vkládací</t>
  </si>
  <si>
    <t>Náhradní zdroj 60V, DC - celkem</t>
  </si>
  <si>
    <t>Nehmotné dodávky</t>
  </si>
  <si>
    <t>Předávací dokumentace - certifikáty, protokoly o zkouškách, technická dokumentace zařízení, záruční listy, protokol o zaškolení firmy apod., dle platných předpisů</t>
  </si>
  <si>
    <t>Zaznamenání veškerých změn v průběhu realizace díla oproti projektové dokumentaci</t>
  </si>
  <si>
    <t>Dílenská dokumentace jednotlivých kobek</t>
  </si>
  <si>
    <t>Dokumentace skutečného provedení stavby</t>
  </si>
  <si>
    <t>Nastavení ochran</t>
  </si>
  <si>
    <t>Zpracování projektu nastavení ochran 5 a 6.</t>
  </si>
  <si>
    <t>HZS-Práce techniků</t>
  </si>
  <si>
    <t>Nastavení ochran na místě stavby</t>
  </si>
  <si>
    <t>Nastavení ochran - celkem</t>
  </si>
  <si>
    <t>Dodávky a práce nutné pro uvedení kobkové rozvodny 22 kV do provozu.</t>
  </si>
  <si>
    <t>Jednopólové schémata hlavních rozvodů zasklené, zarámované</t>
  </si>
  <si>
    <t>Ochranné a pracovní pomůcky a výstražné tabulky, hrazeno z provozních prostředků investora</t>
  </si>
  <si>
    <t>Dle PNE 38 1981, skupina 5a</t>
  </si>
  <si>
    <t>Provozní a manipulační řád, není předmětem PD</t>
  </si>
  <si>
    <t>Dielektrický koberec</t>
  </si>
  <si>
    <t>Dielektrický koberec do rozvodny 22 kV (koberec pro rozvaděče vysokého napětí (třída 3)</t>
  </si>
  <si>
    <t>Upevňovací lišta na koberce, zábrana proti shrnování</t>
  </si>
  <si>
    <t>Koordinace postupu prací</t>
  </si>
  <si>
    <t>Spolupráce s dodavateli při:</t>
  </si>
  <si>
    <t>Provedení revizních zkoušek:</t>
  </si>
  <si>
    <t>Podružný materiál</t>
  </si>
  <si>
    <t>Elektromontáže - celkem</t>
  </si>
  <si>
    <t>Nátěry</t>
  </si>
  <si>
    <t>Provedení povrchových úprav elektrických zařízení nátěry kovových konstrukcí dvousložkovými</t>
  </si>
  <si>
    <t xml:space="preserve"> základními</t>
  </si>
  <si>
    <t xml:space="preserve"> krycími</t>
  </si>
  <si>
    <t>Provedení povrchových úprav elektrických zařízení nátěrovými systémy jednosložkovými holých vodičů Cu nebo Al pasu základní a 2x krycí</t>
  </si>
  <si>
    <t xml:space="preserve"> Do 50/10 mm</t>
  </si>
  <si>
    <t>Písmomalířské práce číslice a písmena, výšky</t>
  </si>
  <si>
    <t xml:space="preserve"> přes 40 do 100 mm</t>
  </si>
  <si>
    <t>Nátěry mezistěn v kobkách</t>
  </si>
  <si>
    <t>Barva základní, syntetická</t>
  </si>
  <si>
    <t>Barva email</t>
  </si>
  <si>
    <t xml:space="preserve"> S 2013</t>
  </si>
  <si>
    <t>Barva kobky</t>
  </si>
  <si>
    <t>Latex</t>
  </si>
  <si>
    <t>Nátěry - celkem</t>
  </si>
  <si>
    <t>Dodávka záložního zdroje 60V DC, sestávajícího ze staniční baterie, proudového zdroje (usměrňovače) a DC rozvaděče ve společné skříni</t>
  </si>
  <si>
    <t>Usměrňovač APS PBI 60/50MS</t>
  </si>
  <si>
    <t>Staniční baterie 60V/150Ah, složená z 5 ti bl. MIDAC MFT12-150A, 12/150Ah C10</t>
  </si>
  <si>
    <t>Ukazatel stavu 0/1 a nastřádání</t>
  </si>
  <si>
    <t>Tlačítko místního ovládání</t>
  </si>
  <si>
    <t>Hodinové zúčtovací sazby</t>
  </si>
  <si>
    <t xml:space="preserve"> Zabezpečeni pracoviště</t>
  </si>
  <si>
    <t>Demontáž nespecifikovaných zařízení, vodiče, kabely, svorky a pod.</t>
  </si>
  <si>
    <t>Ampérmetr střídavý, převodový, montáž do panelu</t>
  </si>
  <si>
    <t>Jistič dvoupólový DC</t>
  </si>
  <si>
    <t>Jistič 1N, charakteristika C</t>
  </si>
  <si>
    <t>Univerzální svorkovnice řadová, kompletní včetně oddělovacích přepážek a koncovkových díl</t>
  </si>
  <si>
    <t>Trubka ohebná Pe P13, včetně vývodek a spojek, pevně</t>
  </si>
  <si>
    <t>Montáž záložního zdroje 60V DC, sestávajícího ze staniční baterie, proudového zdroje (usměrňovače) a DC rozvaděče ve společné skříni</t>
  </si>
  <si>
    <t xml:space="preserve"> S ostatními profesemi</t>
  </si>
  <si>
    <t xml:space="preserve"> zapojovaní a zkouškách</t>
  </si>
  <si>
    <t xml:space="preserve"> Revizní technik</t>
  </si>
  <si>
    <t xml:space="preserve"> Spolupráce s reviz.technikem</t>
  </si>
  <si>
    <t xml:space="preserve"> Tmeleni, kryci nater,2xemail</t>
  </si>
  <si>
    <t xml:space="preserve"> S 2000/0110-sed střední</t>
  </si>
  <si>
    <t>Hodinové zúčtovací sazby -celkem</t>
  </si>
  <si>
    <t>kpl</t>
  </si>
  <si>
    <t>Cena díla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</si>
</sst>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i/>
      <sz val="9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CE9D8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" fontId="0" fillId="0" borderId="0" xfId="0" applyNumberFormat="1"/>
    <xf numFmtId="4" fontId="1" fillId="5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left" wrapText="1"/>
    </xf>
    <xf numFmtId="4" fontId="5" fillId="7" borderId="1" xfId="0" applyNumberFormat="1" applyFont="1" applyFill="1" applyBorder="1" applyAlignment="1">
      <alignment horizontal="right" wrapText="1"/>
    </xf>
    <xf numFmtId="4" fontId="1" fillId="5" borderId="1" xfId="0" applyNumberFormat="1" applyFont="1" applyFill="1" applyBorder="1" applyAlignment="1">
      <alignment horizontal="right" wrapText="1"/>
    </xf>
    <xf numFmtId="4" fontId="6" fillId="3" borderId="1" xfId="0" applyNumberFormat="1" applyFont="1" applyFill="1" applyBorder="1" applyAlignment="1">
      <alignment horizontal="right" wrapText="1"/>
    </xf>
    <xf numFmtId="4" fontId="1" fillId="5" borderId="1" xfId="0" applyNumberFormat="1" applyFont="1" applyFill="1" applyBorder="1" applyAlignment="1">
      <alignment horizontal="left" wrapText="1"/>
    </xf>
    <xf numFmtId="4" fontId="3" fillId="4" borderId="1" xfId="0" applyNumberFormat="1" applyFont="1" applyFill="1" applyBorder="1" applyAlignment="1">
      <alignment horizontal="right" wrapText="1"/>
    </xf>
    <xf numFmtId="4" fontId="4" fillId="6" borderId="1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 applyProtection="1">
      <alignment horizontal="left" wrapText="1"/>
    </xf>
    <xf numFmtId="4" fontId="1" fillId="2" borderId="1" xfId="0" applyNumberFormat="1" applyFont="1" applyFill="1" applyBorder="1" applyAlignment="1" applyProtection="1">
      <alignment horizontal="left" wrapText="1"/>
    </xf>
    <xf numFmtId="0" fontId="0" fillId="0" borderId="0" xfId="0" applyProtection="1"/>
    <xf numFmtId="4" fontId="4" fillId="5" borderId="1" xfId="0" applyNumberFormat="1" applyFont="1" applyFill="1" applyBorder="1" applyAlignment="1">
      <alignment horizontal="right" wrapText="1"/>
    </xf>
    <xf numFmtId="4" fontId="0" fillId="8" borderId="0" xfId="0" applyNumberFormat="1" applyFill="1"/>
    <xf numFmtId="49" fontId="6" fillId="3" borderId="1" xfId="0" applyNumberFormat="1" applyFont="1" applyFill="1" applyBorder="1" applyAlignment="1" applyProtection="1">
      <alignment horizontal="left" wrapText="1"/>
    </xf>
    <xf numFmtId="4" fontId="6" fillId="3" borderId="1" xfId="0" applyNumberFormat="1" applyFont="1" applyFill="1" applyBorder="1" applyAlignment="1" applyProtection="1">
      <alignment horizontal="left" wrapText="1"/>
    </xf>
    <xf numFmtId="49" fontId="5" fillId="7" borderId="1" xfId="0" applyNumberFormat="1" applyFont="1" applyFill="1" applyBorder="1" applyAlignment="1" applyProtection="1">
      <alignment horizontal="left" wrapText="1"/>
    </xf>
    <xf numFmtId="4" fontId="5" fillId="7" borderId="1" xfId="0" applyNumberFormat="1" applyFont="1" applyFill="1" applyBorder="1" applyAlignment="1" applyProtection="1">
      <alignment horizontal="right" wrapText="1"/>
    </xf>
    <xf numFmtId="49" fontId="1" fillId="5" borderId="1" xfId="0" applyNumberFormat="1" applyFont="1" applyFill="1" applyBorder="1" applyAlignment="1" applyProtection="1">
      <alignment horizontal="left" wrapText="1"/>
    </xf>
    <xf numFmtId="4" fontId="1" fillId="5" borderId="1" xfId="0" applyNumberFormat="1" applyFont="1" applyFill="1" applyBorder="1" applyAlignment="1" applyProtection="1">
      <alignment horizontal="right" wrapText="1"/>
    </xf>
    <xf numFmtId="49" fontId="3" fillId="4" borderId="1" xfId="0" applyNumberFormat="1" applyFont="1" applyFill="1" applyBorder="1" applyAlignment="1" applyProtection="1">
      <alignment horizontal="left" wrapText="1"/>
    </xf>
    <xf numFmtId="4" fontId="3" fillId="4" borderId="1" xfId="0" applyNumberFormat="1" applyFont="1" applyFill="1" applyBorder="1" applyAlignment="1" applyProtection="1">
      <alignment horizontal="right" wrapText="1"/>
    </xf>
    <xf numFmtId="49" fontId="3" fillId="7" borderId="1" xfId="0" applyNumberFormat="1" applyFont="1" applyFill="1" applyBorder="1" applyAlignment="1" applyProtection="1">
      <alignment horizontal="left" wrapText="1"/>
    </xf>
    <xf numFmtId="49" fontId="4" fillId="5" borderId="1" xfId="0" applyNumberFormat="1" applyFont="1" applyFill="1" applyBorder="1" applyAlignment="1" applyProtection="1">
      <alignment horizontal="left" wrapText="1"/>
    </xf>
    <xf numFmtId="4" fontId="4" fillId="5" borderId="1" xfId="0" applyNumberFormat="1" applyFont="1" applyFill="1" applyBorder="1" applyAlignment="1" applyProtection="1">
      <alignment horizontal="right" wrapText="1"/>
    </xf>
    <xf numFmtId="49" fontId="4" fillId="6" borderId="1" xfId="0" applyNumberFormat="1" applyFont="1" applyFill="1" applyBorder="1" applyAlignment="1" applyProtection="1">
      <alignment horizontal="left" wrapText="1"/>
    </xf>
    <xf numFmtId="4" fontId="4" fillId="6" borderId="1" xfId="0" applyNumberFormat="1" applyFont="1" applyFill="1" applyBorder="1" applyAlignment="1" applyProtection="1">
      <alignment horizontal="right" wrapText="1"/>
    </xf>
    <xf numFmtId="4" fontId="1" fillId="5" borderId="1" xfId="0" applyNumberFormat="1" applyFont="1" applyFill="1" applyBorder="1" applyAlignment="1" applyProtection="1">
      <alignment horizontal="left" wrapText="1"/>
    </xf>
    <xf numFmtId="4" fontId="6" fillId="3" borderId="1" xfId="0" applyNumberFormat="1" applyFont="1" applyFill="1" applyBorder="1" applyAlignment="1" applyProtection="1">
      <alignment horizontal="right" wrapText="1"/>
    </xf>
    <xf numFmtId="49" fontId="1" fillId="5" borderId="1" xfId="0" applyNumberFormat="1" applyFont="1" applyFill="1" applyBorder="1" applyAlignment="1" applyProtection="1">
      <alignment horizontal="left"/>
    </xf>
    <xf numFmtId="4" fontId="1" fillId="5" borderId="1" xfId="0" applyNumberFormat="1" applyFont="1" applyFill="1" applyBorder="1" applyAlignment="1" applyProtection="1">
      <alignment horizontal="left"/>
    </xf>
    <xf numFmtId="49" fontId="7" fillId="8" borderId="0" xfId="0" applyNumberFormat="1" applyFont="1" applyFill="1" applyProtection="1"/>
    <xf numFmtId="49" fontId="0" fillId="8" borderId="0" xfId="0" applyNumberFormat="1" applyFill="1" applyProtection="1"/>
    <xf numFmtId="4" fontId="0" fillId="8" borderId="0" xfId="0" applyNumberFormat="1" applyFill="1" applyProtection="1"/>
    <xf numFmtId="49" fontId="0" fillId="0" borderId="0" xfId="0" applyNumberFormat="1" applyProtection="1"/>
    <xf numFmtId="4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Fill="1" applyProtection="1"/>
    <xf numFmtId="0" fontId="0" fillId="0" borderId="0" xfId="0" applyFill="1"/>
    <xf numFmtId="4" fontId="1" fillId="0" borderId="1" xfId="0" applyNumberFormat="1" applyFont="1" applyFill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9"/>
  <sheetViews>
    <sheetView tabSelected="1" zoomScaleNormal="100" workbookViewId="0">
      <pane ySplit="1" topLeftCell="A2" activePane="bottomLeft" state="frozen"/>
      <selection pane="bottomLeft" activeCell="L339" sqref="L339"/>
    </sheetView>
  </sheetViews>
  <sheetFormatPr defaultRowHeight="15" x14ac:dyDescent="0.25"/>
  <cols>
    <col min="1" max="1" width="25.7109375" style="39" customWidth="1"/>
    <col min="2" max="2" width="3.5703125" style="39" bestFit="1" customWidth="1"/>
    <col min="3" max="3" width="5.85546875" style="40" bestFit="1" customWidth="1"/>
    <col min="4" max="4" width="9" style="5" customWidth="1"/>
    <col min="5" max="5" width="14" style="5" customWidth="1"/>
    <col min="6" max="6" width="10.140625" style="5" customWidth="1"/>
    <col min="7" max="7" width="15.7109375" style="5" customWidth="1"/>
    <col min="8" max="8" width="14.140625" style="5" customWidth="1"/>
    <col min="9" max="9" width="13.42578125" style="5" customWidth="1"/>
  </cols>
  <sheetData>
    <row r="1" spans="1:12" s="16" customFormat="1" ht="24.95" customHeight="1" x14ac:dyDescent="0.25">
      <c r="A1" s="14" t="s">
        <v>0</v>
      </c>
      <c r="B1" s="14" t="s">
        <v>22</v>
      </c>
      <c r="C1" s="15" t="s">
        <v>23</v>
      </c>
      <c r="D1" s="15" t="s">
        <v>24</v>
      </c>
      <c r="E1" s="15" t="s">
        <v>25</v>
      </c>
      <c r="F1" s="15" t="s">
        <v>26</v>
      </c>
      <c r="G1" s="15" t="s">
        <v>27</v>
      </c>
      <c r="H1" s="15" t="s">
        <v>28</v>
      </c>
      <c r="I1" s="15" t="s">
        <v>29</v>
      </c>
      <c r="J1" s="42"/>
    </row>
    <row r="2" spans="1:12" ht="26.25" x14ac:dyDescent="0.25">
      <c r="A2" s="19" t="s">
        <v>30</v>
      </c>
      <c r="B2" s="19" t="s">
        <v>7</v>
      </c>
      <c r="C2" s="20"/>
      <c r="D2" s="7"/>
      <c r="E2" s="7"/>
      <c r="F2" s="7"/>
      <c r="G2" s="7"/>
      <c r="H2" s="7"/>
      <c r="I2" s="7"/>
      <c r="J2" s="43"/>
    </row>
    <row r="3" spans="1:12" ht="57.75" x14ac:dyDescent="0.25">
      <c r="A3" s="21" t="s">
        <v>260</v>
      </c>
      <c r="B3" s="21" t="s">
        <v>7</v>
      </c>
      <c r="C3" s="22"/>
      <c r="D3" s="8"/>
      <c r="E3" s="8"/>
      <c r="F3" s="8"/>
      <c r="G3" s="8"/>
      <c r="H3" s="8"/>
      <c r="I3" s="8"/>
      <c r="J3" s="43"/>
    </row>
    <row r="4" spans="1:12" x14ac:dyDescent="0.25">
      <c r="A4" s="23" t="s">
        <v>261</v>
      </c>
      <c r="B4" s="23" t="s">
        <v>31</v>
      </c>
      <c r="C4" s="24">
        <v>1</v>
      </c>
      <c r="D4" s="9"/>
      <c r="E4" s="9"/>
      <c r="F4" s="9"/>
      <c r="G4" s="9"/>
      <c r="H4" s="9"/>
      <c r="I4" s="9"/>
      <c r="J4" s="43"/>
    </row>
    <row r="5" spans="1:12" x14ac:dyDescent="0.25">
      <c r="A5" s="23" t="s">
        <v>32</v>
      </c>
      <c r="B5" s="23" t="s">
        <v>7</v>
      </c>
      <c r="C5" s="24"/>
      <c r="D5" s="9"/>
      <c r="E5" s="9"/>
      <c r="F5" s="9"/>
      <c r="G5" s="9"/>
      <c r="H5" s="9"/>
      <c r="I5" s="9"/>
      <c r="J5" s="43"/>
    </row>
    <row r="6" spans="1:12" x14ac:dyDescent="0.25">
      <c r="A6" s="23" t="s">
        <v>33</v>
      </c>
      <c r="B6" s="23" t="s">
        <v>7</v>
      </c>
      <c r="C6" s="24"/>
      <c r="D6" s="9"/>
      <c r="E6" s="9"/>
      <c r="F6" s="9"/>
      <c r="G6" s="9"/>
      <c r="H6" s="9"/>
      <c r="I6" s="9"/>
      <c r="J6" s="43"/>
    </row>
    <row r="7" spans="1:12" ht="22.5" x14ac:dyDescent="0.25">
      <c r="A7" s="23" t="s">
        <v>34</v>
      </c>
      <c r="B7" s="23" t="s">
        <v>7</v>
      </c>
      <c r="C7" s="24"/>
      <c r="D7" s="9"/>
      <c r="E7" s="9"/>
      <c r="F7" s="9"/>
      <c r="G7" s="9"/>
      <c r="H7" s="9"/>
      <c r="I7" s="9"/>
      <c r="J7" s="43"/>
    </row>
    <row r="8" spans="1:12" ht="33" x14ac:dyDescent="0.25">
      <c r="A8" s="23" t="s">
        <v>262</v>
      </c>
      <c r="B8" s="23" t="s">
        <v>31</v>
      </c>
      <c r="C8" s="24">
        <v>1</v>
      </c>
      <c r="D8" s="9"/>
      <c r="E8" s="9"/>
      <c r="F8" s="9"/>
      <c r="G8" s="9"/>
      <c r="H8" s="9"/>
      <c r="I8" s="9"/>
      <c r="J8" s="43"/>
      <c r="L8" s="41"/>
    </row>
    <row r="9" spans="1:12" ht="33" x14ac:dyDescent="0.25">
      <c r="A9" s="23" t="s">
        <v>35</v>
      </c>
      <c r="B9" s="23" t="s">
        <v>31</v>
      </c>
      <c r="C9" s="24">
        <v>1</v>
      </c>
      <c r="D9" s="9"/>
      <c r="E9" s="9"/>
      <c r="F9" s="9"/>
      <c r="G9" s="9"/>
      <c r="H9" s="9"/>
      <c r="I9" s="9"/>
      <c r="J9" s="43"/>
    </row>
    <row r="10" spans="1:12" ht="22.5" x14ac:dyDescent="0.25">
      <c r="A10" s="23" t="s">
        <v>36</v>
      </c>
      <c r="B10" s="23" t="s">
        <v>31</v>
      </c>
      <c r="C10" s="24">
        <v>1</v>
      </c>
      <c r="D10" s="9">
        <v>0</v>
      </c>
      <c r="E10" s="9">
        <f t="shared" ref="E10" si="0">C10*D10</f>
        <v>0</v>
      </c>
      <c r="F10" s="9"/>
      <c r="G10" s="9"/>
      <c r="H10" s="9">
        <f t="shared" ref="H10" si="1">D10</f>
        <v>0</v>
      </c>
      <c r="I10" s="9">
        <f t="shared" ref="I10" si="2">H10*C10</f>
        <v>0</v>
      </c>
      <c r="J10" s="43"/>
    </row>
    <row r="11" spans="1:12" ht="26.25" x14ac:dyDescent="0.25">
      <c r="A11" s="19" t="s">
        <v>37</v>
      </c>
      <c r="B11" s="19" t="s">
        <v>7</v>
      </c>
      <c r="C11" s="20"/>
      <c r="D11" s="7"/>
      <c r="E11" s="10">
        <f>E4+E8+E9+E10</f>
        <v>0</v>
      </c>
      <c r="F11" s="7"/>
      <c r="G11" s="10"/>
      <c r="H11" s="7"/>
      <c r="I11" s="10">
        <f>I4+I8+I9+I10</f>
        <v>0</v>
      </c>
      <c r="J11" s="43"/>
    </row>
    <row r="12" spans="1:12" x14ac:dyDescent="0.25">
      <c r="A12" s="19" t="s">
        <v>38</v>
      </c>
      <c r="B12" s="19" t="s">
        <v>7</v>
      </c>
      <c r="C12" s="20"/>
      <c r="D12" s="7"/>
      <c r="E12" s="7"/>
      <c r="F12" s="7"/>
      <c r="G12" s="7"/>
      <c r="H12" s="7"/>
      <c r="I12" s="7"/>
      <c r="J12" s="43"/>
    </row>
    <row r="13" spans="1:12" ht="24" x14ac:dyDescent="0.25">
      <c r="A13" s="21" t="s">
        <v>39</v>
      </c>
      <c r="B13" s="21" t="s">
        <v>7</v>
      </c>
      <c r="C13" s="22"/>
      <c r="D13" s="8"/>
      <c r="E13" s="8"/>
      <c r="F13" s="8"/>
      <c r="G13" s="8"/>
      <c r="H13" s="8"/>
      <c r="I13" s="8"/>
      <c r="J13" s="43"/>
    </row>
    <row r="14" spans="1:12" x14ac:dyDescent="0.25">
      <c r="A14" s="23" t="s">
        <v>40</v>
      </c>
      <c r="B14" s="23" t="s">
        <v>31</v>
      </c>
      <c r="C14" s="24">
        <v>2</v>
      </c>
      <c r="D14" s="9">
        <v>0</v>
      </c>
      <c r="E14" s="9">
        <f>C14*D14</f>
        <v>0</v>
      </c>
      <c r="F14" s="9"/>
      <c r="G14" s="9"/>
      <c r="H14" s="9">
        <f>D14</f>
        <v>0</v>
      </c>
      <c r="I14" s="9">
        <f>H14*C14</f>
        <v>0</v>
      </c>
      <c r="J14" s="43"/>
    </row>
    <row r="15" spans="1:12" x14ac:dyDescent="0.25">
      <c r="A15" s="23" t="s">
        <v>41</v>
      </c>
      <c r="B15" s="23" t="s">
        <v>7</v>
      </c>
      <c r="C15" s="24"/>
      <c r="D15" s="9"/>
      <c r="E15" s="9"/>
      <c r="F15" s="9"/>
      <c r="G15" s="9"/>
      <c r="H15" s="9"/>
      <c r="I15" s="9"/>
      <c r="J15" s="43"/>
    </row>
    <row r="16" spans="1:12" x14ac:dyDescent="0.25">
      <c r="A16" s="23" t="s">
        <v>42</v>
      </c>
      <c r="B16" s="23" t="s">
        <v>7</v>
      </c>
      <c r="C16" s="24"/>
      <c r="D16" s="9"/>
      <c r="E16" s="9"/>
      <c r="F16" s="9"/>
      <c r="G16" s="9"/>
      <c r="H16" s="9"/>
      <c r="I16" s="9"/>
      <c r="J16" s="43"/>
    </row>
    <row r="17" spans="1:10" x14ac:dyDescent="0.25">
      <c r="A17" s="23" t="s">
        <v>43</v>
      </c>
      <c r="B17" s="23" t="s">
        <v>7</v>
      </c>
      <c r="C17" s="24"/>
      <c r="D17" s="9"/>
      <c r="E17" s="9"/>
      <c r="F17" s="9"/>
      <c r="G17" s="9"/>
      <c r="H17" s="9"/>
      <c r="I17" s="9"/>
      <c r="J17" s="43"/>
    </row>
    <row r="18" spans="1:10" x14ac:dyDescent="0.25">
      <c r="A18" s="23" t="s">
        <v>44</v>
      </c>
      <c r="B18" s="23" t="s">
        <v>7</v>
      </c>
      <c r="C18" s="24"/>
      <c r="D18" s="9"/>
      <c r="E18" s="9"/>
      <c r="F18" s="9"/>
      <c r="G18" s="9"/>
      <c r="H18" s="9"/>
      <c r="I18" s="9"/>
      <c r="J18" s="43"/>
    </row>
    <row r="19" spans="1:10" x14ac:dyDescent="0.25">
      <c r="A19" s="23" t="s">
        <v>45</v>
      </c>
      <c r="B19" s="23" t="s">
        <v>7</v>
      </c>
      <c r="C19" s="24"/>
      <c r="D19" s="9"/>
      <c r="E19" s="9"/>
      <c r="F19" s="9"/>
      <c r="G19" s="9"/>
      <c r="H19" s="9"/>
      <c r="I19" s="9"/>
      <c r="J19" s="43"/>
    </row>
    <row r="20" spans="1:10" x14ac:dyDescent="0.25">
      <c r="A20" s="23" t="s">
        <v>46</v>
      </c>
      <c r="B20" s="23" t="s">
        <v>7</v>
      </c>
      <c r="C20" s="24"/>
      <c r="D20" s="9"/>
      <c r="E20" s="9"/>
      <c r="F20" s="9"/>
      <c r="G20" s="9"/>
      <c r="H20" s="9"/>
      <c r="I20" s="9"/>
      <c r="J20" s="43"/>
    </row>
    <row r="21" spans="1:10" x14ac:dyDescent="0.25">
      <c r="A21" s="23" t="s">
        <v>263</v>
      </c>
      <c r="B21" s="23" t="s">
        <v>7</v>
      </c>
      <c r="C21" s="24"/>
      <c r="D21" s="9"/>
      <c r="E21" s="9"/>
      <c r="F21" s="9"/>
      <c r="G21" s="9"/>
      <c r="H21" s="9"/>
      <c r="I21" s="9"/>
      <c r="J21" s="43"/>
    </row>
    <row r="22" spans="1:10" x14ac:dyDescent="0.25">
      <c r="A22" s="23" t="s">
        <v>264</v>
      </c>
      <c r="B22" s="23" t="s">
        <v>7</v>
      </c>
      <c r="C22" s="24"/>
      <c r="D22" s="9"/>
      <c r="E22" s="9"/>
      <c r="F22" s="9"/>
      <c r="G22" s="9"/>
      <c r="H22" s="9"/>
      <c r="I22" s="9"/>
      <c r="J22" s="43"/>
    </row>
    <row r="23" spans="1:10" x14ac:dyDescent="0.25">
      <c r="A23" s="23" t="s">
        <v>47</v>
      </c>
      <c r="B23" s="23" t="s">
        <v>7</v>
      </c>
      <c r="C23" s="24"/>
      <c r="D23" s="9"/>
      <c r="E23" s="9"/>
      <c r="F23" s="9"/>
      <c r="G23" s="9"/>
      <c r="H23" s="9"/>
      <c r="I23" s="9"/>
      <c r="J23" s="43"/>
    </row>
    <row r="24" spans="1:10" x14ac:dyDescent="0.25">
      <c r="A24" s="23" t="s">
        <v>48</v>
      </c>
      <c r="B24" s="23" t="s">
        <v>7</v>
      </c>
      <c r="C24" s="24"/>
      <c r="D24" s="9"/>
      <c r="E24" s="9"/>
      <c r="F24" s="9"/>
      <c r="G24" s="9"/>
      <c r="H24" s="9"/>
      <c r="I24" s="9"/>
      <c r="J24" s="43"/>
    </row>
    <row r="25" spans="1:10" ht="26.25" x14ac:dyDescent="0.25">
      <c r="A25" s="19" t="s">
        <v>49</v>
      </c>
      <c r="B25" s="19" t="s">
        <v>7</v>
      </c>
      <c r="C25" s="20"/>
      <c r="D25" s="7"/>
      <c r="E25" s="10">
        <f>E14</f>
        <v>0</v>
      </c>
      <c r="F25" s="7"/>
      <c r="G25" s="10"/>
      <c r="H25" s="7"/>
      <c r="I25" s="10">
        <f>I14</f>
        <v>0</v>
      </c>
      <c r="J25" s="43"/>
    </row>
    <row r="26" spans="1:10" ht="26.25" x14ac:dyDescent="0.25">
      <c r="A26" s="19" t="s">
        <v>50</v>
      </c>
      <c r="B26" s="19" t="s">
        <v>7</v>
      </c>
      <c r="C26" s="20"/>
      <c r="D26" s="7"/>
      <c r="E26" s="7"/>
      <c r="F26" s="7"/>
      <c r="G26" s="7"/>
      <c r="H26" s="7"/>
      <c r="I26" s="7"/>
      <c r="J26" s="43"/>
    </row>
    <row r="27" spans="1:10" ht="24" x14ac:dyDescent="0.25">
      <c r="A27" s="21" t="s">
        <v>51</v>
      </c>
      <c r="B27" s="21" t="s">
        <v>7</v>
      </c>
      <c r="C27" s="22"/>
      <c r="D27" s="8"/>
      <c r="E27" s="8"/>
      <c r="F27" s="8"/>
      <c r="G27" s="8"/>
      <c r="H27" s="8"/>
      <c r="I27" s="8"/>
      <c r="J27" s="43"/>
    </row>
    <row r="28" spans="1:10" ht="22.5" x14ac:dyDescent="0.25">
      <c r="A28" s="23" t="s">
        <v>52</v>
      </c>
      <c r="B28" s="23" t="s">
        <v>31</v>
      </c>
      <c r="C28" s="24">
        <v>2</v>
      </c>
      <c r="D28" s="9">
        <v>0</v>
      </c>
      <c r="E28" s="9">
        <f>C28*D28</f>
        <v>0</v>
      </c>
      <c r="F28" s="9"/>
      <c r="G28" s="9"/>
      <c r="H28" s="9">
        <f>D28</f>
        <v>0</v>
      </c>
      <c r="I28" s="9">
        <f>H28*C28</f>
        <v>0</v>
      </c>
      <c r="J28" s="43"/>
    </row>
    <row r="29" spans="1:10" ht="26.25" x14ac:dyDescent="0.25">
      <c r="A29" s="19" t="s">
        <v>53</v>
      </c>
      <c r="B29" s="19" t="s">
        <v>7</v>
      </c>
      <c r="C29" s="20"/>
      <c r="D29" s="7"/>
      <c r="E29" s="10">
        <f>SUM(E28)</f>
        <v>0</v>
      </c>
      <c r="F29" s="7"/>
      <c r="G29" s="10"/>
      <c r="H29" s="7"/>
      <c r="I29" s="10">
        <f>SUM(I28)</f>
        <v>0</v>
      </c>
      <c r="J29" s="43"/>
    </row>
    <row r="30" spans="1:10" x14ac:dyDescent="0.25">
      <c r="A30" s="19" t="s">
        <v>54</v>
      </c>
      <c r="B30" s="19" t="s">
        <v>7</v>
      </c>
      <c r="C30" s="20"/>
      <c r="D30" s="7"/>
      <c r="E30" s="7"/>
      <c r="F30" s="7"/>
      <c r="G30" s="7"/>
      <c r="H30" s="7"/>
      <c r="I30" s="7"/>
      <c r="J30" s="43"/>
    </row>
    <row r="31" spans="1:10" x14ac:dyDescent="0.25">
      <c r="A31" s="23" t="s">
        <v>30</v>
      </c>
      <c r="B31" s="23" t="s">
        <v>31</v>
      </c>
      <c r="C31" s="24">
        <v>1</v>
      </c>
      <c r="D31" s="9">
        <v>0</v>
      </c>
      <c r="E31" s="9">
        <f>D31*C31</f>
        <v>0</v>
      </c>
      <c r="F31" s="11"/>
      <c r="G31" s="11"/>
      <c r="H31" s="9">
        <f>D31</f>
        <v>0</v>
      </c>
      <c r="I31" s="9">
        <f>H31*C31</f>
        <v>0</v>
      </c>
      <c r="J31" s="43"/>
    </row>
    <row r="32" spans="1:10" x14ac:dyDescent="0.25">
      <c r="A32" s="23" t="s">
        <v>38</v>
      </c>
      <c r="B32" s="23" t="s">
        <v>31</v>
      </c>
      <c r="C32" s="24">
        <v>1</v>
      </c>
      <c r="D32" s="9">
        <v>0</v>
      </c>
      <c r="E32" s="9">
        <f t="shared" ref="E32:E33" si="3">D32*C32</f>
        <v>0</v>
      </c>
      <c r="F32" s="11"/>
      <c r="G32" s="11"/>
      <c r="H32" s="9">
        <f t="shared" ref="H32:H33" si="4">D32</f>
        <v>0</v>
      </c>
      <c r="I32" s="9">
        <f t="shared" ref="I32:I33" si="5">H32*C32</f>
        <v>0</v>
      </c>
      <c r="J32" s="43"/>
    </row>
    <row r="33" spans="1:10" x14ac:dyDescent="0.25">
      <c r="A33" s="23" t="s">
        <v>50</v>
      </c>
      <c r="B33" s="23" t="s">
        <v>31</v>
      </c>
      <c r="C33" s="24">
        <v>1</v>
      </c>
      <c r="D33" s="9">
        <v>0</v>
      </c>
      <c r="E33" s="9">
        <f t="shared" si="3"/>
        <v>0</v>
      </c>
      <c r="F33" s="11"/>
      <c r="G33" s="11"/>
      <c r="H33" s="9">
        <f t="shared" si="4"/>
        <v>0</v>
      </c>
      <c r="I33" s="9">
        <f t="shared" si="5"/>
        <v>0</v>
      </c>
      <c r="J33" s="43"/>
    </row>
    <row r="34" spans="1:10" x14ac:dyDescent="0.25">
      <c r="A34" s="19" t="s">
        <v>55</v>
      </c>
      <c r="B34" s="19" t="s">
        <v>7</v>
      </c>
      <c r="C34" s="20"/>
      <c r="D34" s="7"/>
      <c r="E34" s="10">
        <f>SUM(E31:E33)</f>
        <v>0</v>
      </c>
      <c r="F34" s="7"/>
      <c r="G34" s="10"/>
      <c r="H34" s="7"/>
      <c r="I34" s="10">
        <f>SUM(I31:I33)</f>
        <v>0</v>
      </c>
      <c r="J34" s="43"/>
    </row>
    <row r="35" spans="1:10" x14ac:dyDescent="0.25">
      <c r="A35" s="19" t="s">
        <v>56</v>
      </c>
      <c r="B35" s="19" t="s">
        <v>7</v>
      </c>
      <c r="C35" s="20"/>
      <c r="D35" s="7"/>
      <c r="E35" s="7"/>
      <c r="F35" s="7"/>
      <c r="G35" s="7"/>
      <c r="H35" s="7"/>
      <c r="I35" s="7"/>
      <c r="J35" s="43"/>
    </row>
    <row r="36" spans="1:10" x14ac:dyDescent="0.25">
      <c r="A36" s="25" t="s">
        <v>57</v>
      </c>
      <c r="B36" s="25" t="s">
        <v>7</v>
      </c>
      <c r="C36" s="26"/>
      <c r="D36" s="12"/>
      <c r="E36" s="12"/>
      <c r="F36" s="12"/>
      <c r="G36" s="12"/>
      <c r="H36" s="12"/>
      <c r="I36" s="12"/>
      <c r="J36" s="43"/>
    </row>
    <row r="37" spans="1:10" x14ac:dyDescent="0.25">
      <c r="A37" s="21" t="s">
        <v>265</v>
      </c>
      <c r="B37" s="21" t="s">
        <v>7</v>
      </c>
      <c r="C37" s="22"/>
      <c r="D37" s="8"/>
      <c r="E37" s="8"/>
      <c r="F37" s="8"/>
      <c r="G37" s="8"/>
      <c r="H37" s="8"/>
      <c r="I37" s="8"/>
      <c r="J37" s="43"/>
    </row>
    <row r="38" spans="1:10" x14ac:dyDescent="0.25">
      <c r="A38" s="23" t="s">
        <v>266</v>
      </c>
      <c r="B38" s="23" t="s">
        <v>58</v>
      </c>
      <c r="C38" s="24">
        <v>8</v>
      </c>
      <c r="D38" s="9"/>
      <c r="E38" s="9"/>
      <c r="F38" s="9">
        <v>0</v>
      </c>
      <c r="G38" s="9">
        <f>F38*C38</f>
        <v>0</v>
      </c>
      <c r="H38" s="9">
        <f>F38</f>
        <v>0</v>
      </c>
      <c r="I38" s="9">
        <f>H38*C38</f>
        <v>0</v>
      </c>
      <c r="J38" s="43"/>
    </row>
    <row r="39" spans="1:10" x14ac:dyDescent="0.25">
      <c r="A39" s="23" t="s">
        <v>59</v>
      </c>
      <c r="B39" s="23" t="s">
        <v>58</v>
      </c>
      <c r="C39" s="24">
        <v>8</v>
      </c>
      <c r="D39" s="9"/>
      <c r="E39" s="9"/>
      <c r="F39" s="9">
        <v>0</v>
      </c>
      <c r="G39" s="9">
        <f>F39*C39</f>
        <v>0</v>
      </c>
      <c r="H39" s="9">
        <f>F39</f>
        <v>0</v>
      </c>
      <c r="I39" s="9">
        <f>H39*C39</f>
        <v>0</v>
      </c>
      <c r="J39" s="43"/>
    </row>
    <row r="40" spans="1:10" ht="24" x14ac:dyDescent="0.25">
      <c r="A40" s="27" t="s">
        <v>280</v>
      </c>
      <c r="B40" s="28"/>
      <c r="C40" s="29"/>
      <c r="D40" s="17"/>
      <c r="E40" s="17"/>
      <c r="F40" s="17"/>
      <c r="G40" s="17">
        <f>SUM(G38:G39)</f>
        <v>0</v>
      </c>
      <c r="H40" s="17"/>
      <c r="I40" s="17">
        <f>SUM(I38:I39)</f>
        <v>0</v>
      </c>
      <c r="J40" s="43"/>
    </row>
    <row r="41" spans="1:10" x14ac:dyDescent="0.25">
      <c r="A41" s="30" t="s">
        <v>60</v>
      </c>
      <c r="B41" s="30" t="s">
        <v>7</v>
      </c>
      <c r="C41" s="31"/>
      <c r="D41" s="13"/>
      <c r="E41" s="13"/>
      <c r="F41" s="13"/>
      <c r="G41" s="13"/>
      <c r="H41" s="13"/>
      <c r="I41" s="13"/>
      <c r="J41" s="43"/>
    </row>
    <row r="42" spans="1:10" ht="24" x14ac:dyDescent="0.25">
      <c r="A42" s="21" t="s">
        <v>61</v>
      </c>
      <c r="B42" s="21" t="s">
        <v>7</v>
      </c>
      <c r="C42" s="22"/>
      <c r="D42" s="8"/>
      <c r="E42" s="8"/>
      <c r="F42" s="8"/>
      <c r="G42" s="8"/>
      <c r="H42" s="8"/>
      <c r="I42" s="8"/>
      <c r="J42" s="43"/>
    </row>
    <row r="43" spans="1:10" ht="22.5" x14ac:dyDescent="0.25">
      <c r="A43" s="23" t="s">
        <v>62</v>
      </c>
      <c r="B43" s="23" t="s">
        <v>31</v>
      </c>
      <c r="C43" s="24">
        <v>1</v>
      </c>
      <c r="D43" s="9"/>
      <c r="E43" s="9"/>
      <c r="F43" s="9">
        <v>0</v>
      </c>
      <c r="G43" s="9">
        <f>F43*C43</f>
        <v>0</v>
      </c>
      <c r="H43" s="9">
        <f>F43</f>
        <v>0</v>
      </c>
      <c r="I43" s="9">
        <f>H43*C43</f>
        <v>0</v>
      </c>
      <c r="J43" s="43"/>
    </row>
    <row r="44" spans="1:10" ht="24" x14ac:dyDescent="0.25">
      <c r="A44" s="21" t="s">
        <v>63</v>
      </c>
      <c r="B44" s="21" t="s">
        <v>7</v>
      </c>
      <c r="C44" s="22"/>
      <c r="D44" s="9"/>
      <c r="E44" s="9"/>
      <c r="F44" s="9"/>
      <c r="G44" s="9"/>
      <c r="H44" s="9"/>
      <c r="I44" s="9"/>
      <c r="J44" s="43"/>
    </row>
    <row r="45" spans="1:10" ht="22.5" x14ac:dyDescent="0.25">
      <c r="A45" s="23" t="s">
        <v>64</v>
      </c>
      <c r="B45" s="23" t="s">
        <v>31</v>
      </c>
      <c r="C45" s="24">
        <v>3</v>
      </c>
      <c r="D45" s="9"/>
      <c r="E45" s="9"/>
      <c r="F45" s="9">
        <v>0</v>
      </c>
      <c r="G45" s="9">
        <f t="shared" ref="G45:G49" si="6">F45*C45</f>
        <v>0</v>
      </c>
      <c r="H45" s="9">
        <f t="shared" ref="H45:H49" si="7">F45</f>
        <v>0</v>
      </c>
      <c r="I45" s="9">
        <f t="shared" ref="I45:I49" si="8">H45*C45</f>
        <v>0</v>
      </c>
      <c r="J45" s="43"/>
    </row>
    <row r="46" spans="1:10" x14ac:dyDescent="0.25">
      <c r="A46" s="21" t="s">
        <v>65</v>
      </c>
      <c r="B46" s="21" t="s">
        <v>7</v>
      </c>
      <c r="C46" s="22"/>
      <c r="D46" s="9"/>
      <c r="E46" s="9"/>
      <c r="F46" s="9"/>
      <c r="G46" s="9"/>
      <c r="H46" s="9"/>
      <c r="I46" s="9"/>
      <c r="J46" s="43"/>
    </row>
    <row r="47" spans="1:10" x14ac:dyDescent="0.25">
      <c r="A47" s="23" t="s">
        <v>66</v>
      </c>
      <c r="B47" s="23" t="s">
        <v>31</v>
      </c>
      <c r="C47" s="24">
        <v>1</v>
      </c>
      <c r="D47" s="9"/>
      <c r="E47" s="9"/>
      <c r="F47" s="9">
        <v>0</v>
      </c>
      <c r="G47" s="9">
        <f t="shared" si="6"/>
        <v>0</v>
      </c>
      <c r="H47" s="9">
        <f t="shared" si="7"/>
        <v>0</v>
      </c>
      <c r="I47" s="9">
        <f t="shared" si="8"/>
        <v>0</v>
      </c>
      <c r="J47" s="43"/>
    </row>
    <row r="48" spans="1:10" x14ac:dyDescent="0.25">
      <c r="A48" s="21" t="s">
        <v>67</v>
      </c>
      <c r="B48" s="21" t="s">
        <v>7</v>
      </c>
      <c r="C48" s="22"/>
      <c r="D48" s="9"/>
      <c r="E48" s="9"/>
      <c r="F48" s="9"/>
      <c r="G48" s="9"/>
      <c r="H48" s="9"/>
      <c r="I48" s="9"/>
      <c r="J48" s="43"/>
    </row>
    <row r="49" spans="1:10" ht="22.5" x14ac:dyDescent="0.25">
      <c r="A49" s="23" t="s">
        <v>68</v>
      </c>
      <c r="B49" s="23" t="s">
        <v>58</v>
      </c>
      <c r="C49" s="24">
        <v>8</v>
      </c>
      <c r="D49" s="9"/>
      <c r="F49" s="9">
        <v>0</v>
      </c>
      <c r="G49" s="9">
        <f t="shared" si="6"/>
        <v>0</v>
      </c>
      <c r="H49" s="9">
        <f t="shared" si="7"/>
        <v>0</v>
      </c>
      <c r="I49" s="9">
        <f t="shared" si="8"/>
        <v>0</v>
      </c>
      <c r="J49" s="43"/>
    </row>
    <row r="50" spans="1:10" x14ac:dyDescent="0.25">
      <c r="A50" s="30" t="s">
        <v>69</v>
      </c>
      <c r="B50" s="30" t="s">
        <v>7</v>
      </c>
      <c r="C50" s="31"/>
      <c r="D50" s="13"/>
      <c r="E50" s="13"/>
      <c r="F50" s="13"/>
      <c r="G50" s="13">
        <f>G43+G45+G47+G49</f>
        <v>0</v>
      </c>
      <c r="H50" s="13"/>
      <c r="I50" s="13">
        <f>I43+I45+I47+I49</f>
        <v>0</v>
      </c>
      <c r="J50" s="43"/>
    </row>
    <row r="51" spans="1:10" x14ac:dyDescent="0.25">
      <c r="A51" s="30" t="s">
        <v>70</v>
      </c>
      <c r="B51" s="30" t="s">
        <v>7</v>
      </c>
      <c r="C51" s="31"/>
      <c r="D51" s="13"/>
      <c r="E51" s="13"/>
      <c r="F51" s="13"/>
      <c r="G51" s="13"/>
      <c r="H51" s="13"/>
      <c r="I51" s="13"/>
      <c r="J51" s="43"/>
    </row>
    <row r="52" spans="1:10" ht="24" x14ac:dyDescent="0.25">
      <c r="A52" s="21" t="s">
        <v>61</v>
      </c>
      <c r="B52" s="21" t="s">
        <v>7</v>
      </c>
      <c r="C52" s="22"/>
      <c r="D52" s="9"/>
      <c r="E52" s="8"/>
      <c r="F52" s="8"/>
      <c r="G52" s="8"/>
      <c r="H52" s="8"/>
      <c r="I52" s="8"/>
      <c r="J52" s="43"/>
    </row>
    <row r="53" spans="1:10" ht="22.5" x14ac:dyDescent="0.25">
      <c r="A53" s="23" t="s">
        <v>62</v>
      </c>
      <c r="B53" s="23" t="s">
        <v>31</v>
      </c>
      <c r="C53" s="24">
        <v>1</v>
      </c>
      <c r="D53" s="9"/>
      <c r="E53" s="9"/>
      <c r="F53" s="9">
        <v>0</v>
      </c>
      <c r="G53" s="9">
        <f>F53*C53</f>
        <v>0</v>
      </c>
      <c r="H53" s="9">
        <f>F53</f>
        <v>0</v>
      </c>
      <c r="I53" s="9">
        <f>H53*C53</f>
        <v>0</v>
      </c>
      <c r="J53" s="43"/>
    </row>
    <row r="54" spans="1:10" x14ac:dyDescent="0.25">
      <c r="A54" s="21" t="s">
        <v>65</v>
      </c>
      <c r="B54" s="21" t="s">
        <v>7</v>
      </c>
      <c r="C54" s="22"/>
      <c r="D54" s="8"/>
      <c r="E54" s="8"/>
      <c r="F54" s="8"/>
      <c r="G54" s="9"/>
      <c r="H54" s="9"/>
      <c r="I54" s="9"/>
      <c r="J54" s="43"/>
    </row>
    <row r="55" spans="1:10" x14ac:dyDescent="0.25">
      <c r="A55" s="23" t="s">
        <v>66</v>
      </c>
      <c r="B55" s="23" t="s">
        <v>31</v>
      </c>
      <c r="C55" s="24">
        <v>1</v>
      </c>
      <c r="D55" s="9"/>
      <c r="E55" s="9"/>
      <c r="F55" s="9">
        <v>0</v>
      </c>
      <c r="G55" s="9">
        <f t="shared" ref="G55:G57" si="9">F55*C55</f>
        <v>0</v>
      </c>
      <c r="H55" s="9">
        <f t="shared" ref="H55:H57" si="10">F55</f>
        <v>0</v>
      </c>
      <c r="I55" s="9">
        <f t="shared" ref="I55:I57" si="11">H55*C55</f>
        <v>0</v>
      </c>
      <c r="J55" s="43"/>
    </row>
    <row r="56" spans="1:10" x14ac:dyDescent="0.25">
      <c r="A56" s="21" t="s">
        <v>67</v>
      </c>
      <c r="B56" s="21" t="s">
        <v>7</v>
      </c>
      <c r="C56" s="22"/>
      <c r="D56" s="8"/>
      <c r="E56" s="8"/>
      <c r="F56" s="8"/>
      <c r="G56" s="9"/>
      <c r="H56" s="9"/>
      <c r="I56" s="9"/>
      <c r="J56" s="43"/>
    </row>
    <row r="57" spans="1:10" ht="22.5" x14ac:dyDescent="0.25">
      <c r="A57" s="23" t="s">
        <v>68</v>
      </c>
      <c r="B57" s="23" t="s">
        <v>58</v>
      </c>
      <c r="C57" s="24">
        <v>8</v>
      </c>
      <c r="D57" s="9"/>
      <c r="E57" s="9"/>
      <c r="F57" s="9">
        <v>0</v>
      </c>
      <c r="G57" s="9">
        <f t="shared" si="9"/>
        <v>0</v>
      </c>
      <c r="H57" s="9">
        <f t="shared" si="10"/>
        <v>0</v>
      </c>
      <c r="I57" s="9">
        <f t="shared" si="11"/>
        <v>0</v>
      </c>
      <c r="J57" s="43"/>
    </row>
    <row r="58" spans="1:10" x14ac:dyDescent="0.25">
      <c r="A58" s="30" t="s">
        <v>71</v>
      </c>
      <c r="B58" s="30" t="s">
        <v>7</v>
      </c>
      <c r="C58" s="31"/>
      <c r="D58" s="13"/>
      <c r="E58" s="13"/>
      <c r="F58" s="13"/>
      <c r="G58" s="13">
        <f>G57+G55+G53</f>
        <v>0</v>
      </c>
      <c r="H58" s="13"/>
      <c r="I58" s="13">
        <f>I57+I55+I53</f>
        <v>0</v>
      </c>
      <c r="J58" s="43"/>
    </row>
    <row r="59" spans="1:10" x14ac:dyDescent="0.25">
      <c r="A59" s="30" t="s">
        <v>72</v>
      </c>
      <c r="B59" s="30" t="s">
        <v>7</v>
      </c>
      <c r="C59" s="31"/>
      <c r="D59" s="13"/>
      <c r="E59" s="13"/>
      <c r="F59" s="13"/>
      <c r="G59" s="13"/>
      <c r="H59" s="13"/>
      <c r="I59" s="13"/>
      <c r="J59" s="43"/>
    </row>
    <row r="60" spans="1:10" x14ac:dyDescent="0.25">
      <c r="A60" s="21" t="s">
        <v>65</v>
      </c>
      <c r="B60" s="21" t="s">
        <v>7</v>
      </c>
      <c r="C60" s="22"/>
      <c r="D60" s="8"/>
      <c r="E60" s="8"/>
      <c r="F60" s="8"/>
      <c r="G60" s="8"/>
      <c r="H60" s="8"/>
      <c r="I60" s="8"/>
      <c r="J60" s="43"/>
    </row>
    <row r="61" spans="1:10" ht="22.5" x14ac:dyDescent="0.25">
      <c r="A61" s="23" t="s">
        <v>73</v>
      </c>
      <c r="B61" s="23" t="s">
        <v>31</v>
      </c>
      <c r="C61" s="24">
        <v>1</v>
      </c>
      <c r="D61" s="9"/>
      <c r="E61" s="9"/>
      <c r="F61" s="9">
        <v>0</v>
      </c>
      <c r="G61" s="9">
        <f>F61*C61</f>
        <v>0</v>
      </c>
      <c r="H61" s="9">
        <f>F61</f>
        <v>0</v>
      </c>
      <c r="I61" s="9">
        <f>H61*C61</f>
        <v>0</v>
      </c>
      <c r="J61" s="43"/>
    </row>
    <row r="62" spans="1:10" x14ac:dyDescent="0.25">
      <c r="A62" s="30" t="s">
        <v>74</v>
      </c>
      <c r="B62" s="30" t="s">
        <v>7</v>
      </c>
      <c r="C62" s="31"/>
      <c r="D62" s="13"/>
      <c r="E62" s="13"/>
      <c r="F62" s="13"/>
      <c r="G62" s="13">
        <f>SUM(G61)</f>
        <v>0</v>
      </c>
      <c r="H62" s="13"/>
      <c r="I62" s="13">
        <f>SUM(I61)</f>
        <v>0</v>
      </c>
      <c r="J62" s="43"/>
    </row>
    <row r="63" spans="1:10" ht="35.25" x14ac:dyDescent="0.25">
      <c r="A63" s="21" t="s">
        <v>75</v>
      </c>
      <c r="B63" s="21" t="s">
        <v>7</v>
      </c>
      <c r="C63" s="22"/>
      <c r="D63" s="8"/>
      <c r="E63" s="8"/>
      <c r="F63" s="8"/>
      <c r="G63" s="8"/>
      <c r="H63" s="8"/>
      <c r="I63" s="8"/>
      <c r="J63" s="43"/>
    </row>
    <row r="64" spans="1:10" x14ac:dyDescent="0.25">
      <c r="A64" s="23" t="s">
        <v>76</v>
      </c>
      <c r="B64" s="23" t="s">
        <v>31</v>
      </c>
      <c r="C64" s="24">
        <v>2</v>
      </c>
      <c r="D64" s="9"/>
      <c r="E64" s="9"/>
      <c r="F64" s="9">
        <v>0</v>
      </c>
      <c r="G64" s="9">
        <f>F64*C64</f>
        <v>0</v>
      </c>
      <c r="H64" s="9">
        <f>F64</f>
        <v>0</v>
      </c>
      <c r="I64" s="9">
        <f>H64*C64</f>
        <v>0</v>
      </c>
      <c r="J64" s="43"/>
    </row>
    <row r="65" spans="1:10" x14ac:dyDescent="0.25">
      <c r="A65" s="21" t="s">
        <v>77</v>
      </c>
      <c r="B65" s="21" t="s">
        <v>7</v>
      </c>
      <c r="C65" s="22"/>
      <c r="D65" s="8"/>
      <c r="E65" s="8"/>
      <c r="F65" s="8"/>
      <c r="G65" s="9"/>
      <c r="H65" s="9"/>
      <c r="I65" s="9"/>
      <c r="J65" s="43"/>
    </row>
    <row r="66" spans="1:10" x14ac:dyDescent="0.25">
      <c r="A66" s="23" t="s">
        <v>78</v>
      </c>
      <c r="B66" s="23" t="s">
        <v>31</v>
      </c>
      <c r="C66" s="24">
        <v>2</v>
      </c>
      <c r="D66" s="9"/>
      <c r="E66" s="9"/>
      <c r="F66" s="9">
        <v>0</v>
      </c>
      <c r="G66" s="9">
        <f t="shared" ref="G66:G70" si="12">F66*C66</f>
        <v>0</v>
      </c>
      <c r="H66" s="9">
        <f t="shared" ref="H66:H70" si="13">F66</f>
        <v>0</v>
      </c>
      <c r="I66" s="9">
        <f t="shared" ref="I66:I70" si="14">H66*C66</f>
        <v>0</v>
      </c>
      <c r="J66" s="43"/>
    </row>
    <row r="67" spans="1:10" x14ac:dyDescent="0.25">
      <c r="A67" s="21" t="s">
        <v>79</v>
      </c>
      <c r="B67" s="21" t="s">
        <v>7</v>
      </c>
      <c r="C67" s="22"/>
      <c r="D67" s="8"/>
      <c r="E67" s="8"/>
      <c r="F67" s="8"/>
      <c r="G67" s="9"/>
      <c r="H67" s="9"/>
      <c r="I67" s="9"/>
      <c r="J67" s="43"/>
    </row>
    <row r="68" spans="1:10" x14ac:dyDescent="0.25">
      <c r="A68" s="23" t="s">
        <v>80</v>
      </c>
      <c r="B68" s="23" t="s">
        <v>31</v>
      </c>
      <c r="C68" s="24">
        <v>2</v>
      </c>
      <c r="D68" s="9"/>
      <c r="E68" s="9"/>
      <c r="F68" s="9">
        <v>0</v>
      </c>
      <c r="G68" s="9">
        <f t="shared" si="12"/>
        <v>0</v>
      </c>
      <c r="H68" s="9">
        <f t="shared" si="13"/>
        <v>0</v>
      </c>
      <c r="I68" s="9">
        <f t="shared" si="14"/>
        <v>0</v>
      </c>
      <c r="J68" s="43"/>
    </row>
    <row r="69" spans="1:10" x14ac:dyDescent="0.25">
      <c r="A69" s="21" t="s">
        <v>67</v>
      </c>
      <c r="B69" s="21" t="s">
        <v>7</v>
      </c>
      <c r="C69" s="22"/>
      <c r="D69" s="8"/>
      <c r="E69" s="8"/>
      <c r="F69" s="8"/>
      <c r="G69" s="9"/>
      <c r="H69" s="9"/>
      <c r="I69" s="9"/>
      <c r="J69" s="43"/>
    </row>
    <row r="70" spans="1:10" ht="33" x14ac:dyDescent="0.25">
      <c r="A70" s="23" t="s">
        <v>267</v>
      </c>
      <c r="B70" s="23" t="s">
        <v>58</v>
      </c>
      <c r="C70" s="24">
        <v>8</v>
      </c>
      <c r="D70" s="9"/>
      <c r="E70" s="9"/>
      <c r="F70" s="9">
        <v>0</v>
      </c>
      <c r="G70" s="9">
        <f t="shared" si="12"/>
        <v>0</v>
      </c>
      <c r="H70" s="9">
        <f t="shared" si="13"/>
        <v>0</v>
      </c>
      <c r="I70" s="9">
        <f t="shared" si="14"/>
        <v>0</v>
      </c>
      <c r="J70" s="43"/>
    </row>
    <row r="71" spans="1:10" x14ac:dyDescent="0.25">
      <c r="A71" s="25" t="s">
        <v>81</v>
      </c>
      <c r="B71" s="25" t="s">
        <v>7</v>
      </c>
      <c r="C71" s="26"/>
      <c r="D71" s="12"/>
      <c r="E71" s="12"/>
      <c r="F71" s="12"/>
      <c r="G71" s="12">
        <f>G70+G68+G66+G64+G62+G58+G50+G40</f>
        <v>0</v>
      </c>
      <c r="H71" s="12"/>
      <c r="I71" s="12">
        <f>I70+I68+I66+I64+I62+I58+I50+I40</f>
        <v>0</v>
      </c>
      <c r="J71" s="43"/>
    </row>
    <row r="72" spans="1:10" x14ac:dyDescent="0.25">
      <c r="A72" s="25" t="s">
        <v>82</v>
      </c>
      <c r="B72" s="25" t="s">
        <v>7</v>
      </c>
      <c r="C72" s="26"/>
      <c r="D72" s="12"/>
      <c r="E72" s="12"/>
      <c r="F72" s="12"/>
      <c r="G72" s="12"/>
      <c r="H72" s="12"/>
      <c r="I72" s="12"/>
      <c r="J72" s="43"/>
    </row>
    <row r="73" spans="1:10" ht="22.5" x14ac:dyDescent="0.25">
      <c r="A73" s="30" t="s">
        <v>83</v>
      </c>
      <c r="B73" s="30" t="s">
        <v>7</v>
      </c>
      <c r="C73" s="31"/>
      <c r="D73" s="13"/>
      <c r="E73" s="13"/>
      <c r="F73" s="13"/>
      <c r="G73" s="13"/>
      <c r="H73" s="13"/>
      <c r="I73" s="13"/>
      <c r="J73" s="43"/>
    </row>
    <row r="74" spans="1:10" ht="22.5" x14ac:dyDescent="0.25">
      <c r="A74" s="23" t="s">
        <v>84</v>
      </c>
      <c r="B74" s="23" t="s">
        <v>58</v>
      </c>
      <c r="C74" s="24">
        <v>8</v>
      </c>
      <c r="D74" s="9"/>
      <c r="E74" s="9"/>
      <c r="F74" s="9">
        <v>0</v>
      </c>
      <c r="G74" s="9">
        <f>F74*C74</f>
        <v>0</v>
      </c>
      <c r="H74" s="9">
        <f>F74</f>
        <v>0</v>
      </c>
      <c r="I74" s="9">
        <f>H74*C74</f>
        <v>0</v>
      </c>
      <c r="J74" s="43"/>
    </row>
    <row r="75" spans="1:10" ht="22.5" x14ac:dyDescent="0.25">
      <c r="A75" s="23" t="s">
        <v>85</v>
      </c>
      <c r="B75" s="23" t="s">
        <v>58</v>
      </c>
      <c r="C75" s="24">
        <v>8</v>
      </c>
      <c r="D75" s="9"/>
      <c r="E75" s="9"/>
      <c r="F75" s="9">
        <v>0</v>
      </c>
      <c r="G75" s="9">
        <f t="shared" ref="G75:G77" si="15">F75*C75</f>
        <v>0</v>
      </c>
      <c r="H75" s="9">
        <f t="shared" ref="H75:H77" si="16">F75</f>
        <v>0</v>
      </c>
      <c r="I75" s="9">
        <f t="shared" ref="I75:I76" si="17">H75*C75</f>
        <v>0</v>
      </c>
      <c r="J75" s="43"/>
    </row>
    <row r="76" spans="1:10" ht="22.5" x14ac:dyDescent="0.25">
      <c r="A76" s="23" t="s">
        <v>86</v>
      </c>
      <c r="B76" s="23" t="s">
        <v>58</v>
      </c>
      <c r="C76" s="24">
        <v>10</v>
      </c>
      <c r="D76" s="9"/>
      <c r="E76" s="9"/>
      <c r="F76" s="9">
        <v>0</v>
      </c>
      <c r="G76" s="9">
        <f t="shared" si="15"/>
        <v>0</v>
      </c>
      <c r="H76" s="9">
        <f t="shared" si="16"/>
        <v>0</v>
      </c>
      <c r="I76" s="9">
        <f t="shared" si="17"/>
        <v>0</v>
      </c>
      <c r="J76" s="43"/>
    </row>
    <row r="77" spans="1:10" x14ac:dyDescent="0.25">
      <c r="A77" s="23" t="s">
        <v>87</v>
      </c>
      <c r="B77" s="23" t="s">
        <v>58</v>
      </c>
      <c r="C77" s="24">
        <v>8</v>
      </c>
      <c r="D77" s="9"/>
      <c r="E77" s="9"/>
      <c r="F77" s="9">
        <v>0</v>
      </c>
      <c r="G77" s="9">
        <f t="shared" si="15"/>
        <v>0</v>
      </c>
      <c r="H77" s="9">
        <f t="shared" si="16"/>
        <v>0</v>
      </c>
      <c r="I77" s="9">
        <f>H77*C77</f>
        <v>0</v>
      </c>
      <c r="J77" s="43"/>
    </row>
    <row r="78" spans="1:10" ht="22.5" x14ac:dyDescent="0.25">
      <c r="A78" s="30" t="s">
        <v>88</v>
      </c>
      <c r="B78" s="30" t="s">
        <v>7</v>
      </c>
      <c r="C78" s="31"/>
      <c r="D78" s="13"/>
      <c r="E78" s="13"/>
      <c r="F78" s="13"/>
      <c r="G78" s="13">
        <f>SUM(G74:G77)</f>
        <v>0</v>
      </c>
      <c r="H78" s="13"/>
      <c r="I78" s="13">
        <f>SUM(I74:I77)</f>
        <v>0</v>
      </c>
      <c r="J78" s="43"/>
    </row>
    <row r="79" spans="1:10" x14ac:dyDescent="0.25">
      <c r="A79" s="30" t="s">
        <v>89</v>
      </c>
      <c r="B79" s="30" t="s">
        <v>7</v>
      </c>
      <c r="C79" s="31"/>
      <c r="D79" s="13"/>
      <c r="E79" s="13"/>
      <c r="F79" s="13"/>
      <c r="G79" s="13"/>
      <c r="H79" s="13"/>
      <c r="I79" s="13"/>
      <c r="J79" s="43"/>
    </row>
    <row r="80" spans="1:10" ht="24" x14ac:dyDescent="0.25">
      <c r="A80" s="21" t="s">
        <v>90</v>
      </c>
      <c r="B80" s="21" t="s">
        <v>7</v>
      </c>
      <c r="C80" s="22"/>
      <c r="D80" s="8"/>
      <c r="E80" s="8"/>
      <c r="F80" s="8"/>
      <c r="G80" s="8"/>
      <c r="H80" s="8"/>
      <c r="I80" s="8"/>
      <c r="J80" s="43"/>
    </row>
    <row r="81" spans="1:10" ht="22.5" x14ac:dyDescent="0.25">
      <c r="A81" s="23" t="s">
        <v>91</v>
      </c>
      <c r="B81" s="23" t="s">
        <v>31</v>
      </c>
      <c r="C81" s="24">
        <v>1</v>
      </c>
      <c r="D81" s="9"/>
      <c r="E81" s="9"/>
      <c r="F81" s="9">
        <v>0</v>
      </c>
      <c r="G81" s="9">
        <f>F81*C81</f>
        <v>0</v>
      </c>
      <c r="H81" s="9">
        <f>F81</f>
        <v>0</v>
      </c>
      <c r="I81" s="9">
        <f>H81*C81</f>
        <v>0</v>
      </c>
      <c r="J81" s="43"/>
    </row>
    <row r="82" spans="1:10" x14ac:dyDescent="0.25">
      <c r="A82" s="21" t="s">
        <v>92</v>
      </c>
      <c r="B82" s="21" t="s">
        <v>7</v>
      </c>
      <c r="C82" s="22"/>
      <c r="D82" s="8"/>
      <c r="E82" s="8"/>
      <c r="F82" s="8"/>
      <c r="G82" s="8"/>
      <c r="H82" s="8"/>
      <c r="I82" s="8"/>
      <c r="J82" s="43"/>
    </row>
    <row r="83" spans="1:10" x14ac:dyDescent="0.25">
      <c r="A83" s="23" t="s">
        <v>93</v>
      </c>
      <c r="B83" s="23" t="s">
        <v>31</v>
      </c>
      <c r="C83" s="24">
        <v>1</v>
      </c>
      <c r="D83" s="9"/>
      <c r="E83" s="9"/>
      <c r="F83" s="9">
        <v>0</v>
      </c>
      <c r="G83" s="9">
        <f>F83*C83</f>
        <v>0</v>
      </c>
      <c r="H83" s="9">
        <f>F83</f>
        <v>0</v>
      </c>
      <c r="I83" s="9">
        <f>H83*C83</f>
        <v>0</v>
      </c>
      <c r="J83" s="43"/>
    </row>
    <row r="84" spans="1:10" ht="24" x14ac:dyDescent="0.25">
      <c r="A84" s="21" t="s">
        <v>94</v>
      </c>
      <c r="B84" s="21" t="s">
        <v>7</v>
      </c>
      <c r="C84" s="22"/>
      <c r="D84" s="8"/>
      <c r="E84" s="8"/>
      <c r="F84" s="8"/>
      <c r="G84" s="8"/>
      <c r="H84" s="8"/>
      <c r="I84" s="8"/>
      <c r="J84" s="43"/>
    </row>
    <row r="85" spans="1:10" ht="33" x14ac:dyDescent="0.25">
      <c r="A85" s="23" t="s">
        <v>95</v>
      </c>
      <c r="B85" s="23" t="s">
        <v>31</v>
      </c>
      <c r="C85" s="24">
        <v>3</v>
      </c>
      <c r="D85" s="9"/>
      <c r="E85" s="9"/>
      <c r="F85" s="9">
        <v>0</v>
      </c>
      <c r="G85" s="9">
        <f>F85*C85</f>
        <v>0</v>
      </c>
      <c r="H85" s="9">
        <f>F85</f>
        <v>0</v>
      </c>
      <c r="I85" s="9">
        <f>H85*C85</f>
        <v>0</v>
      </c>
      <c r="J85" s="43"/>
    </row>
    <row r="86" spans="1:10" x14ac:dyDescent="0.25">
      <c r="A86" s="21" t="s">
        <v>96</v>
      </c>
      <c r="B86" s="21" t="s">
        <v>7</v>
      </c>
      <c r="C86" s="22"/>
      <c r="D86" s="8"/>
      <c r="E86" s="8"/>
      <c r="F86" s="8"/>
      <c r="G86" s="8"/>
      <c r="H86" s="8"/>
      <c r="I86" s="8"/>
      <c r="J86" s="43"/>
    </row>
    <row r="87" spans="1:10" x14ac:dyDescent="0.25">
      <c r="A87" s="23" t="s">
        <v>97</v>
      </c>
      <c r="B87" s="23" t="s">
        <v>31</v>
      </c>
      <c r="C87" s="24">
        <v>12</v>
      </c>
      <c r="D87" s="9">
        <v>0</v>
      </c>
      <c r="E87" s="9">
        <f>D87*C87</f>
        <v>0</v>
      </c>
      <c r="F87" s="9">
        <v>0</v>
      </c>
      <c r="G87" s="9">
        <f>F87*C87</f>
        <v>0</v>
      </c>
      <c r="H87" s="9">
        <f>F87+D87</f>
        <v>0</v>
      </c>
      <c r="I87" s="9">
        <f>G87+E87</f>
        <v>0</v>
      </c>
      <c r="J87" s="43"/>
    </row>
    <row r="88" spans="1:10" ht="24" x14ac:dyDescent="0.25">
      <c r="A88" s="21" t="s">
        <v>98</v>
      </c>
      <c r="B88" s="21" t="s">
        <v>7</v>
      </c>
      <c r="C88" s="22"/>
      <c r="D88" s="8"/>
      <c r="E88" s="8"/>
      <c r="F88" s="8"/>
      <c r="G88" s="8"/>
      <c r="H88" s="8"/>
      <c r="I88" s="8"/>
      <c r="J88" s="43"/>
    </row>
    <row r="89" spans="1:10" x14ac:dyDescent="0.25">
      <c r="A89" s="23" t="s">
        <v>99</v>
      </c>
      <c r="B89" s="23" t="s">
        <v>31</v>
      </c>
      <c r="C89" s="24">
        <v>12</v>
      </c>
      <c r="D89" s="9">
        <v>0</v>
      </c>
      <c r="E89" s="9">
        <f>D89*C89</f>
        <v>0</v>
      </c>
      <c r="F89" s="9">
        <v>0</v>
      </c>
      <c r="G89" s="9">
        <f>F89*C89</f>
        <v>0</v>
      </c>
      <c r="H89" s="9">
        <f>F89+D89</f>
        <v>0</v>
      </c>
      <c r="I89" s="9">
        <f>G89+E89</f>
        <v>0</v>
      </c>
      <c r="J89" s="43"/>
    </row>
    <row r="90" spans="1:10" x14ac:dyDescent="0.25">
      <c r="A90" s="21" t="s">
        <v>100</v>
      </c>
      <c r="B90" s="21" t="s">
        <v>7</v>
      </c>
      <c r="C90" s="22"/>
      <c r="D90" s="8"/>
      <c r="E90" s="8"/>
      <c r="F90" s="8"/>
      <c r="G90" s="8"/>
      <c r="H90" s="8"/>
      <c r="I90" s="8"/>
      <c r="J90" s="43"/>
    </row>
    <row r="91" spans="1:10" x14ac:dyDescent="0.25">
      <c r="A91" s="23" t="s">
        <v>101</v>
      </c>
      <c r="B91" s="23" t="s">
        <v>102</v>
      </c>
      <c r="C91" s="24">
        <v>18</v>
      </c>
      <c r="D91" s="9">
        <v>0</v>
      </c>
      <c r="E91" s="9">
        <f>D91*C91</f>
        <v>0</v>
      </c>
      <c r="F91" s="9">
        <v>0</v>
      </c>
      <c r="G91" s="9">
        <f>F91*C91</f>
        <v>0</v>
      </c>
      <c r="H91" s="9">
        <f>F91+D91</f>
        <v>0</v>
      </c>
      <c r="I91" s="9">
        <f>G91+E91</f>
        <v>0</v>
      </c>
      <c r="J91" s="43"/>
    </row>
    <row r="92" spans="1:10" x14ac:dyDescent="0.25">
      <c r="A92" s="23" t="s">
        <v>103</v>
      </c>
      <c r="B92" s="23" t="s">
        <v>31</v>
      </c>
      <c r="C92" s="24">
        <v>9</v>
      </c>
      <c r="D92" s="9">
        <v>0</v>
      </c>
      <c r="E92" s="9">
        <f>D92*C92</f>
        <v>0</v>
      </c>
      <c r="F92" s="9">
        <v>0</v>
      </c>
      <c r="G92" s="9">
        <f>F92*C92</f>
        <v>0</v>
      </c>
      <c r="H92" s="9">
        <f>F92+D92</f>
        <v>0</v>
      </c>
      <c r="I92" s="9">
        <f>G92+E92</f>
        <v>0</v>
      </c>
      <c r="J92" s="43"/>
    </row>
    <row r="93" spans="1:10" x14ac:dyDescent="0.25">
      <c r="A93" s="21" t="s">
        <v>104</v>
      </c>
      <c r="B93" s="21" t="s">
        <v>7</v>
      </c>
      <c r="C93" s="22"/>
      <c r="D93" s="8"/>
      <c r="E93" s="8"/>
      <c r="F93" s="8"/>
      <c r="G93" s="8"/>
      <c r="H93" s="8"/>
      <c r="I93" s="8"/>
      <c r="J93" s="43"/>
    </row>
    <row r="94" spans="1:10" x14ac:dyDescent="0.25">
      <c r="A94" s="23" t="s">
        <v>105</v>
      </c>
      <c r="B94" s="23" t="s">
        <v>31</v>
      </c>
      <c r="C94" s="24">
        <v>18</v>
      </c>
      <c r="D94" s="9"/>
      <c r="E94" s="9"/>
      <c r="F94" s="9">
        <v>0</v>
      </c>
      <c r="G94" s="9">
        <f>F94*C94</f>
        <v>0</v>
      </c>
      <c r="H94" s="9">
        <f>F94</f>
        <v>0</v>
      </c>
      <c r="I94" s="9">
        <f>H94*C94</f>
        <v>0</v>
      </c>
      <c r="J94" s="43"/>
    </row>
    <row r="95" spans="1:10" x14ac:dyDescent="0.25">
      <c r="A95" s="30" t="s">
        <v>106</v>
      </c>
      <c r="B95" s="30" t="s">
        <v>7</v>
      </c>
      <c r="C95" s="31"/>
      <c r="D95" s="13"/>
      <c r="E95" s="13">
        <f>E92+E91+E89+E87</f>
        <v>0</v>
      </c>
      <c r="F95" s="13"/>
      <c r="G95" s="13">
        <f>G94+G92+G91+G89+G87+G85+G83+G81</f>
        <v>0</v>
      </c>
      <c r="H95" s="13"/>
      <c r="I95" s="13">
        <f>I94+I92+I91+I89+I87+I85+I83+I81</f>
        <v>0</v>
      </c>
      <c r="J95" s="43"/>
    </row>
    <row r="96" spans="1:10" x14ac:dyDescent="0.25">
      <c r="A96" s="30" t="s">
        <v>107</v>
      </c>
      <c r="B96" s="30" t="s">
        <v>7</v>
      </c>
      <c r="C96" s="31"/>
      <c r="D96" s="13"/>
      <c r="E96" s="13"/>
      <c r="F96" s="13"/>
      <c r="G96" s="13"/>
      <c r="H96" s="13"/>
      <c r="I96" s="13"/>
      <c r="J96" s="43"/>
    </row>
    <row r="97" spans="1:10" x14ac:dyDescent="0.25">
      <c r="A97" s="23" t="s">
        <v>108</v>
      </c>
      <c r="B97" s="23" t="s">
        <v>31</v>
      </c>
      <c r="C97" s="24">
        <v>1</v>
      </c>
      <c r="D97" s="9"/>
      <c r="E97" s="9"/>
      <c r="F97" s="9">
        <v>0</v>
      </c>
      <c r="G97" s="9">
        <f>F97*C97</f>
        <v>0</v>
      </c>
      <c r="H97" s="9">
        <f>F97</f>
        <v>0</v>
      </c>
      <c r="I97" s="9">
        <f>H97*C97</f>
        <v>0</v>
      </c>
      <c r="J97" s="43"/>
    </row>
    <row r="98" spans="1:10" ht="24" x14ac:dyDescent="0.25">
      <c r="A98" s="21" t="s">
        <v>109</v>
      </c>
      <c r="B98" s="21" t="s">
        <v>7</v>
      </c>
      <c r="C98" s="22"/>
      <c r="D98" s="8"/>
      <c r="E98" s="8"/>
      <c r="F98" s="8"/>
      <c r="G98" s="8"/>
      <c r="H98" s="8"/>
      <c r="I98" s="8"/>
      <c r="J98" s="43"/>
    </row>
    <row r="99" spans="1:10" x14ac:dyDescent="0.25">
      <c r="A99" s="23" t="s">
        <v>110</v>
      </c>
      <c r="B99" s="23" t="s">
        <v>31</v>
      </c>
      <c r="C99" s="24">
        <v>1</v>
      </c>
      <c r="D99" s="9"/>
      <c r="E99" s="9"/>
      <c r="F99" s="9">
        <v>0</v>
      </c>
      <c r="G99" s="9">
        <f>F99*C99</f>
        <v>0</v>
      </c>
      <c r="H99" s="9">
        <f>F99</f>
        <v>0</v>
      </c>
      <c r="I99" s="9">
        <f>H99*C99</f>
        <v>0</v>
      </c>
      <c r="J99" s="43"/>
    </row>
    <row r="100" spans="1:10" ht="24" x14ac:dyDescent="0.25">
      <c r="A100" s="21" t="s">
        <v>268</v>
      </c>
      <c r="B100" s="21" t="s">
        <v>7</v>
      </c>
      <c r="C100" s="22"/>
      <c r="D100" s="8"/>
      <c r="E100" s="8"/>
      <c r="F100" s="8"/>
      <c r="G100" s="8"/>
      <c r="H100" s="8"/>
      <c r="I100" s="8"/>
      <c r="J100" s="43"/>
    </row>
    <row r="101" spans="1:10" x14ac:dyDescent="0.25">
      <c r="A101" s="23" t="s">
        <v>111</v>
      </c>
      <c r="B101" s="23" t="s">
        <v>31</v>
      </c>
      <c r="C101" s="24">
        <v>1</v>
      </c>
      <c r="D101" s="9">
        <v>0</v>
      </c>
      <c r="E101" s="9">
        <f>D101*C101</f>
        <v>0</v>
      </c>
      <c r="F101" s="9">
        <v>0</v>
      </c>
      <c r="G101" s="9">
        <f>F101*C101</f>
        <v>0</v>
      </c>
      <c r="H101" s="9">
        <f>F101+D101</f>
        <v>0</v>
      </c>
      <c r="I101" s="9">
        <f>G101+E101</f>
        <v>0</v>
      </c>
      <c r="J101" s="43"/>
    </row>
    <row r="102" spans="1:10" ht="24" x14ac:dyDescent="0.25">
      <c r="A102" s="21" t="s">
        <v>112</v>
      </c>
      <c r="B102" s="21" t="s">
        <v>7</v>
      </c>
      <c r="C102" s="22"/>
      <c r="D102" s="8"/>
      <c r="E102" s="8"/>
      <c r="F102" s="8"/>
      <c r="G102" s="8"/>
      <c r="H102" s="8"/>
      <c r="I102" s="8"/>
      <c r="J102" s="43"/>
    </row>
    <row r="103" spans="1:10" ht="22.5" x14ac:dyDescent="0.25">
      <c r="A103" s="23" t="s">
        <v>113</v>
      </c>
      <c r="B103" s="23" t="s">
        <v>31</v>
      </c>
      <c r="C103" s="24">
        <v>1</v>
      </c>
      <c r="D103" s="9">
        <v>0</v>
      </c>
      <c r="E103" s="9">
        <f>D103*C103</f>
        <v>0</v>
      </c>
      <c r="F103" s="9">
        <v>0</v>
      </c>
      <c r="G103" s="9">
        <f>F103*C103</f>
        <v>0</v>
      </c>
      <c r="H103" s="9">
        <f>F103+D103</f>
        <v>0</v>
      </c>
      <c r="I103" s="9">
        <f>G103+E103</f>
        <v>0</v>
      </c>
      <c r="J103" s="43"/>
    </row>
    <row r="104" spans="1:10" x14ac:dyDescent="0.25">
      <c r="A104" s="21" t="s">
        <v>269</v>
      </c>
      <c r="B104" s="21" t="s">
        <v>7</v>
      </c>
      <c r="C104" s="22"/>
      <c r="D104" s="8"/>
      <c r="E104" s="8"/>
      <c r="F104" s="8"/>
      <c r="G104" s="8"/>
      <c r="H104" s="8"/>
      <c r="I104" s="8"/>
      <c r="J104" s="43"/>
    </row>
    <row r="105" spans="1:10" x14ac:dyDescent="0.25">
      <c r="A105" s="23" t="s">
        <v>114</v>
      </c>
      <c r="B105" s="23" t="s">
        <v>31</v>
      </c>
      <c r="C105" s="24">
        <v>3</v>
      </c>
      <c r="D105" s="9">
        <v>0</v>
      </c>
      <c r="E105" s="9">
        <f>D105*C105</f>
        <v>0</v>
      </c>
      <c r="F105" s="9">
        <v>0</v>
      </c>
      <c r="G105" s="9">
        <f>F105*C105</f>
        <v>0</v>
      </c>
      <c r="H105" s="9">
        <f>F105+D105</f>
        <v>0</v>
      </c>
      <c r="I105" s="9">
        <f>G105+E105</f>
        <v>0</v>
      </c>
      <c r="J105" s="43"/>
    </row>
    <row r="106" spans="1:10" x14ac:dyDescent="0.25">
      <c r="A106" s="21" t="s">
        <v>270</v>
      </c>
      <c r="B106" s="21" t="s">
        <v>7</v>
      </c>
      <c r="C106" s="22"/>
      <c r="D106" s="8"/>
      <c r="E106" s="8"/>
      <c r="F106" s="8"/>
      <c r="G106" s="8"/>
      <c r="H106" s="8"/>
      <c r="I106" s="8"/>
      <c r="J106" s="43"/>
    </row>
    <row r="107" spans="1:10" x14ac:dyDescent="0.25">
      <c r="A107" s="23" t="s">
        <v>115</v>
      </c>
      <c r="B107" s="23" t="s">
        <v>31</v>
      </c>
      <c r="C107" s="24">
        <v>1</v>
      </c>
      <c r="D107" s="9">
        <v>0</v>
      </c>
      <c r="E107" s="9">
        <f>D107*C107</f>
        <v>0</v>
      </c>
      <c r="F107" s="9">
        <v>0</v>
      </c>
      <c r="G107" s="9">
        <f>F107*C107</f>
        <v>0</v>
      </c>
      <c r="H107" s="9">
        <f>F107+D107</f>
        <v>0</v>
      </c>
      <c r="I107" s="9">
        <f>G107+E107</f>
        <v>0</v>
      </c>
      <c r="J107" s="43"/>
    </row>
    <row r="108" spans="1:10" x14ac:dyDescent="0.25">
      <c r="A108" s="21" t="s">
        <v>45</v>
      </c>
      <c r="B108" s="21" t="s">
        <v>7</v>
      </c>
      <c r="C108" s="22"/>
      <c r="D108" s="8"/>
      <c r="E108" s="8"/>
      <c r="F108" s="8"/>
      <c r="G108" s="8"/>
      <c r="H108" s="8"/>
      <c r="I108" s="8"/>
      <c r="J108" s="43"/>
    </row>
    <row r="109" spans="1:10" x14ac:dyDescent="0.25">
      <c r="A109" s="23" t="s">
        <v>116</v>
      </c>
      <c r="B109" s="23" t="s">
        <v>31</v>
      </c>
      <c r="C109" s="24">
        <v>1</v>
      </c>
      <c r="D109" s="9">
        <v>0</v>
      </c>
      <c r="E109" s="9">
        <f>D109*C109</f>
        <v>0</v>
      </c>
      <c r="F109" s="9">
        <v>0</v>
      </c>
      <c r="G109" s="9">
        <f>F109*C109</f>
        <v>0</v>
      </c>
      <c r="H109" s="9">
        <f>F109+D109</f>
        <v>0</v>
      </c>
      <c r="I109" s="9">
        <f>G109+E109</f>
        <v>0</v>
      </c>
      <c r="J109" s="43"/>
    </row>
    <row r="110" spans="1:10" x14ac:dyDescent="0.25">
      <c r="A110" s="21" t="s">
        <v>117</v>
      </c>
      <c r="B110" s="21" t="s">
        <v>7</v>
      </c>
      <c r="C110" s="22"/>
      <c r="D110" s="8"/>
      <c r="E110" s="8"/>
      <c r="F110" s="8"/>
      <c r="G110" s="8"/>
      <c r="H110" s="8"/>
      <c r="I110" s="8"/>
      <c r="J110" s="43"/>
    </row>
    <row r="111" spans="1:10" x14ac:dyDescent="0.25">
      <c r="A111" s="23" t="s">
        <v>118</v>
      </c>
      <c r="B111" s="23" t="s">
        <v>31</v>
      </c>
      <c r="C111" s="24">
        <v>1</v>
      </c>
      <c r="D111" s="9">
        <v>0</v>
      </c>
      <c r="E111" s="9">
        <f t="shared" ref="E111:E116" si="18">D111*C111</f>
        <v>0</v>
      </c>
      <c r="F111" s="9">
        <v>0</v>
      </c>
      <c r="G111" s="9">
        <f>F111*C111</f>
        <v>0</v>
      </c>
      <c r="H111" s="9">
        <f t="shared" ref="H111:I113" si="19">F111+D111</f>
        <v>0</v>
      </c>
      <c r="I111" s="9">
        <f t="shared" si="19"/>
        <v>0</v>
      </c>
      <c r="J111" s="43"/>
    </row>
    <row r="112" spans="1:10" x14ac:dyDescent="0.25">
      <c r="A112" s="23" t="s">
        <v>119</v>
      </c>
      <c r="B112" s="23" t="s">
        <v>31</v>
      </c>
      <c r="C112" s="24">
        <v>1</v>
      </c>
      <c r="D112" s="9">
        <v>0</v>
      </c>
      <c r="E112" s="9">
        <f t="shared" si="18"/>
        <v>0</v>
      </c>
      <c r="F112" s="9">
        <v>0</v>
      </c>
      <c r="G112" s="9">
        <f>F112*C112</f>
        <v>0</v>
      </c>
      <c r="H112" s="9">
        <f t="shared" si="19"/>
        <v>0</v>
      </c>
      <c r="I112" s="9">
        <f t="shared" si="19"/>
        <v>0</v>
      </c>
      <c r="J112" s="43"/>
    </row>
    <row r="113" spans="1:10" x14ac:dyDescent="0.25">
      <c r="A113" s="23" t="s">
        <v>120</v>
      </c>
      <c r="B113" s="23" t="s">
        <v>31</v>
      </c>
      <c r="C113" s="24">
        <v>1</v>
      </c>
      <c r="D113" s="9">
        <v>0</v>
      </c>
      <c r="E113" s="9">
        <f t="shared" si="18"/>
        <v>0</v>
      </c>
      <c r="F113" s="9">
        <v>0</v>
      </c>
      <c r="G113" s="9">
        <f>F113*C113</f>
        <v>0</v>
      </c>
      <c r="H113" s="9">
        <f t="shared" si="19"/>
        <v>0</v>
      </c>
      <c r="I113" s="9">
        <f t="shared" si="19"/>
        <v>0</v>
      </c>
      <c r="J113" s="43"/>
    </row>
    <row r="114" spans="1:10" x14ac:dyDescent="0.25">
      <c r="A114" s="23" t="s">
        <v>121</v>
      </c>
      <c r="B114" s="23" t="s">
        <v>31</v>
      </c>
      <c r="C114" s="24">
        <v>3</v>
      </c>
      <c r="D114" s="9">
        <v>0</v>
      </c>
      <c r="E114" s="9">
        <f t="shared" si="18"/>
        <v>0</v>
      </c>
      <c r="F114" s="9"/>
      <c r="G114" s="9"/>
      <c r="H114" s="9">
        <f>D114</f>
        <v>0</v>
      </c>
      <c r="I114" s="9">
        <f>D114*C114</f>
        <v>0</v>
      </c>
      <c r="J114" s="43"/>
    </row>
    <row r="115" spans="1:10" ht="22.5" x14ac:dyDescent="0.25">
      <c r="A115" s="23" t="s">
        <v>122</v>
      </c>
      <c r="B115" s="23" t="s">
        <v>31</v>
      </c>
      <c r="C115" s="24">
        <v>1</v>
      </c>
      <c r="D115" s="9">
        <v>0</v>
      </c>
      <c r="E115" s="9">
        <f t="shared" si="18"/>
        <v>0</v>
      </c>
      <c r="F115" s="9"/>
      <c r="G115" s="9"/>
      <c r="H115" s="9">
        <f>D115</f>
        <v>0</v>
      </c>
      <c r="I115" s="9">
        <f>D115*C115</f>
        <v>0</v>
      </c>
      <c r="J115" s="43"/>
    </row>
    <row r="116" spans="1:10" ht="22.5" x14ac:dyDescent="0.25">
      <c r="A116" s="23" t="s">
        <v>123</v>
      </c>
      <c r="B116" s="23" t="s">
        <v>31</v>
      </c>
      <c r="C116" s="24">
        <v>2</v>
      </c>
      <c r="D116" s="9">
        <v>0</v>
      </c>
      <c r="E116" s="9">
        <f t="shared" si="18"/>
        <v>0</v>
      </c>
      <c r="F116" s="9"/>
      <c r="G116" s="9"/>
      <c r="H116" s="9">
        <f>D116</f>
        <v>0</v>
      </c>
      <c r="I116" s="9">
        <f>D116*C116</f>
        <v>0</v>
      </c>
      <c r="J116" s="43"/>
    </row>
    <row r="117" spans="1:10" x14ac:dyDescent="0.25">
      <c r="A117" s="21" t="s">
        <v>124</v>
      </c>
      <c r="B117" s="21" t="s">
        <v>7</v>
      </c>
      <c r="C117" s="22"/>
      <c r="D117" s="8"/>
      <c r="E117" s="8"/>
      <c r="F117" s="8"/>
      <c r="G117" s="8"/>
      <c r="H117" s="8"/>
      <c r="I117" s="8"/>
      <c r="J117" s="43"/>
    </row>
    <row r="118" spans="1:10" ht="22.5" x14ac:dyDescent="0.25">
      <c r="A118" s="23" t="s">
        <v>125</v>
      </c>
      <c r="B118" s="23" t="s">
        <v>31</v>
      </c>
      <c r="C118" s="24">
        <v>1</v>
      </c>
      <c r="D118" s="9">
        <v>0</v>
      </c>
      <c r="E118" s="9">
        <f>D118*C118</f>
        <v>0</v>
      </c>
      <c r="F118" s="9">
        <v>0</v>
      </c>
      <c r="G118" s="9">
        <f>F118*C118</f>
        <v>0</v>
      </c>
      <c r="H118" s="9">
        <f>F118+D118</f>
        <v>0</v>
      </c>
      <c r="I118" s="9">
        <f>G118+E118</f>
        <v>0</v>
      </c>
      <c r="J118" s="44"/>
    </row>
    <row r="119" spans="1:10" x14ac:dyDescent="0.25">
      <c r="A119" s="21" t="s">
        <v>126</v>
      </c>
      <c r="B119" s="21" t="s">
        <v>7</v>
      </c>
      <c r="C119" s="22"/>
      <c r="D119" s="8"/>
      <c r="E119" s="8"/>
      <c r="F119" s="8"/>
      <c r="G119" s="8"/>
      <c r="H119" s="8"/>
      <c r="I119" s="8"/>
      <c r="J119" s="43"/>
    </row>
    <row r="120" spans="1:10" x14ac:dyDescent="0.25">
      <c r="A120" s="23" t="s">
        <v>80</v>
      </c>
      <c r="B120" s="23" t="s">
        <v>31</v>
      </c>
      <c r="C120" s="24">
        <v>2</v>
      </c>
      <c r="D120" s="9">
        <v>0</v>
      </c>
      <c r="E120" s="9">
        <f>D120*C120</f>
        <v>0</v>
      </c>
      <c r="F120" s="9">
        <v>0</v>
      </c>
      <c r="G120" s="9">
        <f>F120*C120</f>
        <v>0</v>
      </c>
      <c r="H120" s="9">
        <f t="shared" ref="H120:I122" si="20">F120+D120</f>
        <v>0</v>
      </c>
      <c r="I120" s="9">
        <f t="shared" si="20"/>
        <v>0</v>
      </c>
      <c r="J120" s="43"/>
    </row>
    <row r="121" spans="1:10" x14ac:dyDescent="0.25">
      <c r="A121" s="23" t="s">
        <v>127</v>
      </c>
      <c r="B121" s="23" t="s">
        <v>31</v>
      </c>
      <c r="C121" s="24">
        <v>1</v>
      </c>
      <c r="D121" s="9">
        <v>0</v>
      </c>
      <c r="E121" s="9">
        <f>D121*C121</f>
        <v>0</v>
      </c>
      <c r="F121" s="9">
        <v>0</v>
      </c>
      <c r="G121" s="9">
        <f>F121*C121</f>
        <v>0</v>
      </c>
      <c r="H121" s="9">
        <f t="shared" si="20"/>
        <v>0</v>
      </c>
      <c r="I121" s="9">
        <f t="shared" si="20"/>
        <v>0</v>
      </c>
      <c r="J121" s="43"/>
    </row>
    <row r="122" spans="1:10" x14ac:dyDescent="0.25">
      <c r="A122" s="23" t="s">
        <v>128</v>
      </c>
      <c r="B122" s="23" t="s">
        <v>31</v>
      </c>
      <c r="C122" s="24">
        <v>1</v>
      </c>
      <c r="D122" s="9">
        <v>0</v>
      </c>
      <c r="E122" s="9">
        <f>D122*C122</f>
        <v>0</v>
      </c>
      <c r="F122" s="9">
        <v>0</v>
      </c>
      <c r="G122" s="9">
        <f>F122*C122</f>
        <v>0</v>
      </c>
      <c r="H122" s="9">
        <f t="shared" si="20"/>
        <v>0</v>
      </c>
      <c r="I122" s="9">
        <f t="shared" si="20"/>
        <v>0</v>
      </c>
      <c r="J122" s="43"/>
    </row>
    <row r="123" spans="1:10" ht="22.5" x14ac:dyDescent="0.25">
      <c r="A123" s="23" t="s">
        <v>129</v>
      </c>
      <c r="B123" s="23" t="s">
        <v>31</v>
      </c>
      <c r="C123" s="24">
        <v>1</v>
      </c>
      <c r="D123" s="9">
        <v>0</v>
      </c>
      <c r="E123" s="9">
        <f>D123*C123</f>
        <v>0</v>
      </c>
      <c r="F123" s="9"/>
      <c r="G123" s="9"/>
      <c r="H123" s="9">
        <f>D123</f>
        <v>0</v>
      </c>
      <c r="I123" s="9">
        <f>D123*C123</f>
        <v>0</v>
      </c>
      <c r="J123" s="43"/>
    </row>
    <row r="124" spans="1:10" ht="24" x14ac:dyDescent="0.25">
      <c r="A124" s="21" t="s">
        <v>130</v>
      </c>
      <c r="B124" s="21" t="s">
        <v>7</v>
      </c>
      <c r="C124" s="22"/>
      <c r="D124" s="8"/>
      <c r="E124" s="8"/>
      <c r="F124" s="8"/>
      <c r="G124" s="8"/>
      <c r="H124" s="8"/>
      <c r="I124" s="8"/>
      <c r="J124" s="43"/>
    </row>
    <row r="125" spans="1:10" ht="22.5" x14ac:dyDescent="0.25">
      <c r="A125" s="23" t="s">
        <v>131</v>
      </c>
      <c r="B125" s="23" t="s">
        <v>31</v>
      </c>
      <c r="C125" s="24">
        <v>2</v>
      </c>
      <c r="D125" s="9">
        <v>0</v>
      </c>
      <c r="E125" s="9">
        <f>D125*C125</f>
        <v>0</v>
      </c>
      <c r="F125" s="9">
        <v>0</v>
      </c>
      <c r="G125" s="9">
        <f>F125*C125</f>
        <v>0</v>
      </c>
      <c r="H125" s="9">
        <f>F125+D125</f>
        <v>0</v>
      </c>
      <c r="I125" s="9">
        <f>G125+E125</f>
        <v>0</v>
      </c>
      <c r="J125" s="43"/>
    </row>
    <row r="126" spans="1:10" ht="46.5" x14ac:dyDescent="0.25">
      <c r="A126" s="21" t="s">
        <v>271</v>
      </c>
      <c r="B126" s="21" t="s">
        <v>7</v>
      </c>
      <c r="C126" s="22"/>
      <c r="D126" s="8"/>
      <c r="E126" s="8"/>
      <c r="F126" s="8"/>
      <c r="G126" s="8"/>
      <c r="H126" s="8"/>
      <c r="I126" s="8"/>
      <c r="J126" s="43"/>
    </row>
    <row r="127" spans="1:10" x14ac:dyDescent="0.25">
      <c r="A127" s="23" t="s">
        <v>132</v>
      </c>
      <c r="B127" s="23" t="s">
        <v>31</v>
      </c>
      <c r="C127" s="24">
        <v>20</v>
      </c>
      <c r="D127" s="9">
        <v>0</v>
      </c>
      <c r="E127" s="9">
        <f>D127*C127</f>
        <v>0</v>
      </c>
      <c r="F127" s="9"/>
      <c r="G127" s="9"/>
      <c r="H127" s="9">
        <f>D127</f>
        <v>0</v>
      </c>
      <c r="I127" s="9">
        <f>D127*C127</f>
        <v>0</v>
      </c>
      <c r="J127" s="43"/>
    </row>
    <row r="128" spans="1:10" x14ac:dyDescent="0.25">
      <c r="A128" s="23" t="s">
        <v>133</v>
      </c>
      <c r="B128" s="23" t="s">
        <v>31</v>
      </c>
      <c r="C128" s="24">
        <v>30</v>
      </c>
      <c r="D128" s="9">
        <v>0</v>
      </c>
      <c r="E128" s="9">
        <f>D128*C128</f>
        <v>0</v>
      </c>
      <c r="F128" s="9"/>
      <c r="G128" s="9"/>
      <c r="H128" s="9">
        <f>D128</f>
        <v>0</v>
      </c>
      <c r="I128" s="9">
        <f>D128*C128</f>
        <v>0</v>
      </c>
      <c r="J128" s="43"/>
    </row>
    <row r="129" spans="1:10" ht="22.5" x14ac:dyDescent="0.25">
      <c r="A129" s="23" t="s">
        <v>134</v>
      </c>
      <c r="B129" s="23" t="s">
        <v>31</v>
      </c>
      <c r="C129" s="24">
        <v>16</v>
      </c>
      <c r="D129" s="9">
        <v>0</v>
      </c>
      <c r="E129" s="9">
        <f>D129*C129</f>
        <v>0</v>
      </c>
      <c r="F129" s="9"/>
      <c r="G129" s="9"/>
      <c r="H129" s="9">
        <f>D129</f>
        <v>0</v>
      </c>
      <c r="I129" s="9">
        <f>D129*C129</f>
        <v>0</v>
      </c>
      <c r="J129" s="43"/>
    </row>
    <row r="130" spans="1:10" x14ac:dyDescent="0.25">
      <c r="A130" s="23" t="s">
        <v>135</v>
      </c>
      <c r="B130" s="23" t="s">
        <v>31</v>
      </c>
      <c r="C130" s="24">
        <v>35</v>
      </c>
      <c r="D130" s="9">
        <v>0</v>
      </c>
      <c r="E130" s="9">
        <f>D130*C130</f>
        <v>0</v>
      </c>
      <c r="F130" s="9"/>
      <c r="G130" s="9"/>
      <c r="H130" s="9">
        <f>D130</f>
        <v>0</v>
      </c>
      <c r="I130" s="9">
        <f>D130*C130</f>
        <v>0</v>
      </c>
      <c r="J130" s="43"/>
    </row>
    <row r="131" spans="1:10" x14ac:dyDescent="0.25">
      <c r="A131" s="23" t="s">
        <v>136</v>
      </c>
      <c r="B131" s="23" t="s">
        <v>31</v>
      </c>
      <c r="C131" s="24">
        <v>10</v>
      </c>
      <c r="D131" s="9">
        <v>0</v>
      </c>
      <c r="E131" s="9">
        <f>D131*C131</f>
        <v>0</v>
      </c>
      <c r="F131" s="9"/>
      <c r="G131" s="9"/>
      <c r="H131" s="9">
        <f>D131</f>
        <v>0</v>
      </c>
      <c r="I131" s="9">
        <f>D131*C131</f>
        <v>0</v>
      </c>
      <c r="J131" s="43"/>
    </row>
    <row r="132" spans="1:10" x14ac:dyDescent="0.25">
      <c r="A132" s="21" t="s">
        <v>137</v>
      </c>
      <c r="B132" s="21" t="s">
        <v>7</v>
      </c>
      <c r="C132" s="22"/>
      <c r="D132" s="8"/>
      <c r="E132" s="8"/>
      <c r="F132" s="8"/>
      <c r="G132" s="8"/>
      <c r="H132" s="8"/>
      <c r="I132" s="8"/>
      <c r="J132" s="43"/>
    </row>
    <row r="133" spans="1:10" x14ac:dyDescent="0.25">
      <c r="A133" s="23" t="s">
        <v>138</v>
      </c>
      <c r="B133" s="23" t="s">
        <v>31</v>
      </c>
      <c r="C133" s="24">
        <v>4</v>
      </c>
      <c r="D133" s="9">
        <v>0</v>
      </c>
      <c r="E133" s="9">
        <f>D133*C133</f>
        <v>0</v>
      </c>
      <c r="F133" s="9"/>
      <c r="G133" s="9"/>
      <c r="H133" s="9">
        <f>D133</f>
        <v>0</v>
      </c>
      <c r="I133" s="9">
        <f>D133*C133</f>
        <v>0</v>
      </c>
      <c r="J133" s="43"/>
    </row>
    <row r="134" spans="1:10" x14ac:dyDescent="0.25">
      <c r="A134" s="21" t="s">
        <v>139</v>
      </c>
      <c r="B134" s="21" t="s">
        <v>7</v>
      </c>
      <c r="C134" s="22"/>
      <c r="D134" s="8"/>
      <c r="E134" s="8"/>
      <c r="F134" s="8"/>
      <c r="G134" s="8"/>
      <c r="H134" s="8"/>
      <c r="I134" s="8"/>
      <c r="J134" s="43"/>
    </row>
    <row r="135" spans="1:10" x14ac:dyDescent="0.25">
      <c r="A135" s="23" t="s">
        <v>140</v>
      </c>
      <c r="B135" s="23" t="s">
        <v>31</v>
      </c>
      <c r="C135" s="24">
        <v>3</v>
      </c>
      <c r="D135" s="9">
        <v>0</v>
      </c>
      <c r="E135" s="9">
        <f>D135*C135</f>
        <v>0</v>
      </c>
      <c r="F135" s="9"/>
      <c r="G135" s="9"/>
      <c r="H135" s="9">
        <f>D135</f>
        <v>0</v>
      </c>
      <c r="I135" s="9">
        <f>D135*C135</f>
        <v>0</v>
      </c>
      <c r="J135" s="43"/>
    </row>
    <row r="136" spans="1:10" ht="22.5" x14ac:dyDescent="0.25">
      <c r="A136" s="23" t="s">
        <v>141</v>
      </c>
      <c r="B136" s="23" t="s">
        <v>31</v>
      </c>
      <c r="C136" s="24">
        <v>1</v>
      </c>
      <c r="D136" s="9">
        <v>0</v>
      </c>
      <c r="E136" s="9">
        <f>D136*C136</f>
        <v>0</v>
      </c>
      <c r="F136" s="9">
        <v>0</v>
      </c>
      <c r="G136" s="9">
        <f>F136*C136</f>
        <v>0</v>
      </c>
      <c r="H136" s="9">
        <f>F136+D136</f>
        <v>0</v>
      </c>
      <c r="I136" s="9">
        <f>G136+E136</f>
        <v>0</v>
      </c>
      <c r="J136" s="43"/>
    </row>
    <row r="137" spans="1:10" x14ac:dyDescent="0.25">
      <c r="A137" s="30" t="s">
        <v>142</v>
      </c>
      <c r="B137" s="30" t="s">
        <v>7</v>
      </c>
      <c r="C137" s="31"/>
      <c r="D137" s="13"/>
      <c r="E137" s="13">
        <f>E136+E135+E133+E131+E130+E129+E128+E127+E125+E123+E122+E121+E120+E118+E116+E115+E114+E113+E112+E111+E109+E107+E105+E103+E101</f>
        <v>0</v>
      </c>
      <c r="F137" s="13"/>
      <c r="G137" s="13">
        <f>G136+G125+G122+G121+G120+G118+G113+G112+G111+G109+G107+G105+G103+G101+G99+G97</f>
        <v>0</v>
      </c>
      <c r="H137" s="13"/>
      <c r="I137" s="13">
        <f>I136+I135+I133+I131+I130+I129+I128+I127+I125+I123+I122+I121+I120+I118+I116+I115+I114+I113+I112+I111+I109+I107++I105+I103+I101+I99+I97</f>
        <v>0</v>
      </c>
      <c r="J137" s="43"/>
    </row>
    <row r="138" spans="1:10" x14ac:dyDescent="0.25">
      <c r="A138" s="30" t="s">
        <v>143</v>
      </c>
      <c r="B138" s="30" t="s">
        <v>7</v>
      </c>
      <c r="C138" s="31"/>
      <c r="D138" s="13"/>
      <c r="E138" s="13"/>
      <c r="F138" s="13"/>
      <c r="G138" s="13"/>
      <c r="H138" s="13"/>
      <c r="I138" s="13"/>
      <c r="J138" s="43"/>
    </row>
    <row r="139" spans="1:10" x14ac:dyDescent="0.25">
      <c r="A139" s="21" t="s">
        <v>209</v>
      </c>
      <c r="B139" s="21" t="s">
        <v>7</v>
      </c>
      <c r="C139" s="22"/>
      <c r="D139" s="8"/>
      <c r="E139" s="8"/>
      <c r="F139" s="8"/>
      <c r="G139" s="8"/>
      <c r="H139" s="8"/>
      <c r="I139" s="8"/>
      <c r="J139" s="43"/>
    </row>
    <row r="140" spans="1:10" x14ac:dyDescent="0.25">
      <c r="A140" s="23" t="s">
        <v>144</v>
      </c>
      <c r="B140" s="23" t="s">
        <v>102</v>
      </c>
      <c r="C140" s="24">
        <v>10</v>
      </c>
      <c r="D140" s="9">
        <v>0</v>
      </c>
      <c r="E140" s="9">
        <f t="shared" ref="E140:E147" si="21">D140*C140</f>
        <v>0</v>
      </c>
      <c r="F140" s="9">
        <v>0</v>
      </c>
      <c r="G140" s="9">
        <f t="shared" ref="G140:G147" si="22">F140*C140</f>
        <v>0</v>
      </c>
      <c r="H140" s="9">
        <f t="shared" ref="H140:I147" si="23">F140+D140</f>
        <v>0</v>
      </c>
      <c r="I140" s="9">
        <f t="shared" si="23"/>
        <v>0</v>
      </c>
      <c r="J140" s="43"/>
    </row>
    <row r="141" spans="1:10" x14ac:dyDescent="0.25">
      <c r="A141" s="23" t="s">
        <v>145</v>
      </c>
      <c r="B141" s="23" t="s">
        <v>102</v>
      </c>
      <c r="C141" s="24">
        <v>10</v>
      </c>
      <c r="D141" s="9">
        <v>0</v>
      </c>
      <c r="E141" s="9">
        <f t="shared" si="21"/>
        <v>0</v>
      </c>
      <c r="F141" s="9">
        <v>0</v>
      </c>
      <c r="G141" s="9">
        <f t="shared" si="22"/>
        <v>0</v>
      </c>
      <c r="H141" s="9">
        <f t="shared" si="23"/>
        <v>0</v>
      </c>
      <c r="I141" s="9">
        <f t="shared" si="23"/>
        <v>0</v>
      </c>
      <c r="J141" s="43"/>
    </row>
    <row r="142" spans="1:10" x14ac:dyDescent="0.25">
      <c r="A142" s="23" t="s">
        <v>146</v>
      </c>
      <c r="B142" s="23" t="s">
        <v>102</v>
      </c>
      <c r="C142" s="24">
        <v>5</v>
      </c>
      <c r="D142" s="9">
        <v>0</v>
      </c>
      <c r="E142" s="9">
        <f t="shared" si="21"/>
        <v>0</v>
      </c>
      <c r="F142" s="9">
        <v>0</v>
      </c>
      <c r="G142" s="9">
        <f t="shared" si="22"/>
        <v>0</v>
      </c>
      <c r="H142" s="9">
        <f t="shared" si="23"/>
        <v>0</v>
      </c>
      <c r="I142" s="9">
        <f t="shared" si="23"/>
        <v>0</v>
      </c>
      <c r="J142" s="43"/>
    </row>
    <row r="143" spans="1:10" x14ac:dyDescent="0.25">
      <c r="A143" s="23" t="s">
        <v>147</v>
      </c>
      <c r="B143" s="23" t="s">
        <v>102</v>
      </c>
      <c r="C143" s="24">
        <v>5</v>
      </c>
      <c r="D143" s="9">
        <v>0</v>
      </c>
      <c r="E143" s="9">
        <f t="shared" si="21"/>
        <v>0</v>
      </c>
      <c r="F143" s="9">
        <v>0</v>
      </c>
      <c r="G143" s="9">
        <f t="shared" si="22"/>
        <v>0</v>
      </c>
      <c r="H143" s="9">
        <f t="shared" si="23"/>
        <v>0</v>
      </c>
      <c r="I143" s="9">
        <f t="shared" si="23"/>
        <v>0</v>
      </c>
      <c r="J143" s="43"/>
    </row>
    <row r="144" spans="1:10" x14ac:dyDescent="0.25">
      <c r="A144" s="23" t="s">
        <v>148</v>
      </c>
      <c r="B144" s="23" t="s">
        <v>102</v>
      </c>
      <c r="C144" s="24">
        <v>30</v>
      </c>
      <c r="D144" s="9">
        <v>0</v>
      </c>
      <c r="E144" s="9">
        <f t="shared" si="21"/>
        <v>0</v>
      </c>
      <c r="F144" s="9">
        <v>0</v>
      </c>
      <c r="G144" s="9">
        <f t="shared" si="22"/>
        <v>0</v>
      </c>
      <c r="H144" s="9">
        <f t="shared" si="23"/>
        <v>0</v>
      </c>
      <c r="I144" s="9">
        <f t="shared" si="23"/>
        <v>0</v>
      </c>
      <c r="J144" s="43"/>
    </row>
    <row r="145" spans="1:10" x14ac:dyDescent="0.25">
      <c r="A145" s="23" t="s">
        <v>149</v>
      </c>
      <c r="B145" s="23" t="s">
        <v>102</v>
      </c>
      <c r="C145" s="24">
        <v>20</v>
      </c>
      <c r="D145" s="9">
        <v>0</v>
      </c>
      <c r="E145" s="9">
        <f t="shared" si="21"/>
        <v>0</v>
      </c>
      <c r="F145" s="9">
        <v>0</v>
      </c>
      <c r="G145" s="9">
        <f t="shared" si="22"/>
        <v>0</v>
      </c>
      <c r="H145" s="9">
        <f t="shared" si="23"/>
        <v>0</v>
      </c>
      <c r="I145" s="9">
        <f t="shared" si="23"/>
        <v>0</v>
      </c>
      <c r="J145" s="43"/>
    </row>
    <row r="146" spans="1:10" x14ac:dyDescent="0.25">
      <c r="A146" s="23" t="s">
        <v>150</v>
      </c>
      <c r="B146" s="23" t="s">
        <v>102</v>
      </c>
      <c r="C146" s="24">
        <v>10</v>
      </c>
      <c r="D146" s="9">
        <v>0</v>
      </c>
      <c r="E146" s="9">
        <f t="shared" si="21"/>
        <v>0</v>
      </c>
      <c r="F146" s="9">
        <v>0</v>
      </c>
      <c r="G146" s="9">
        <f t="shared" si="22"/>
        <v>0</v>
      </c>
      <c r="H146" s="9">
        <f t="shared" si="23"/>
        <v>0</v>
      </c>
      <c r="I146" s="9">
        <f t="shared" si="23"/>
        <v>0</v>
      </c>
      <c r="J146" s="43"/>
    </row>
    <row r="147" spans="1:10" x14ac:dyDescent="0.25">
      <c r="A147" s="23" t="s">
        <v>151</v>
      </c>
      <c r="B147" s="23" t="s">
        <v>102</v>
      </c>
      <c r="C147" s="24">
        <v>10</v>
      </c>
      <c r="D147" s="9">
        <v>0</v>
      </c>
      <c r="E147" s="9">
        <f t="shared" si="21"/>
        <v>0</v>
      </c>
      <c r="F147" s="9">
        <v>0</v>
      </c>
      <c r="G147" s="9">
        <f t="shared" si="22"/>
        <v>0</v>
      </c>
      <c r="H147" s="9">
        <f t="shared" si="23"/>
        <v>0</v>
      </c>
      <c r="I147" s="9">
        <f t="shared" si="23"/>
        <v>0</v>
      </c>
      <c r="J147" s="43"/>
    </row>
    <row r="148" spans="1:10" x14ac:dyDescent="0.25">
      <c r="A148" s="21" t="s">
        <v>152</v>
      </c>
      <c r="B148" s="21" t="s">
        <v>7</v>
      </c>
      <c r="C148" s="22"/>
      <c r="D148" s="8"/>
      <c r="E148" s="8"/>
      <c r="F148" s="8"/>
      <c r="G148" s="8"/>
      <c r="H148" s="8"/>
      <c r="I148" s="8"/>
      <c r="J148" s="43"/>
    </row>
    <row r="149" spans="1:10" x14ac:dyDescent="0.25">
      <c r="A149" s="23" t="s">
        <v>153</v>
      </c>
      <c r="B149" s="23" t="s">
        <v>31</v>
      </c>
      <c r="C149" s="24">
        <v>10</v>
      </c>
      <c r="D149" s="9">
        <v>0</v>
      </c>
      <c r="E149" s="9">
        <f>D149*C149</f>
        <v>0</v>
      </c>
      <c r="F149" s="9"/>
      <c r="G149" s="9"/>
      <c r="H149" s="9">
        <f>D149</f>
        <v>0</v>
      </c>
      <c r="I149" s="9">
        <f>D149*C149</f>
        <v>0</v>
      </c>
      <c r="J149" s="43"/>
    </row>
    <row r="150" spans="1:10" x14ac:dyDescent="0.25">
      <c r="A150" s="21" t="s">
        <v>154</v>
      </c>
      <c r="B150" s="21" t="s">
        <v>7</v>
      </c>
      <c r="C150" s="22"/>
      <c r="D150" s="8"/>
      <c r="E150" s="8"/>
      <c r="F150" s="8"/>
      <c r="G150" s="8"/>
      <c r="H150" s="8"/>
      <c r="I150" s="8"/>
      <c r="J150" s="43"/>
    </row>
    <row r="151" spans="1:10" x14ac:dyDescent="0.25">
      <c r="A151" s="23" t="s">
        <v>155</v>
      </c>
      <c r="B151" s="23" t="s">
        <v>102</v>
      </c>
      <c r="C151" s="24">
        <v>6</v>
      </c>
      <c r="D151" s="9">
        <v>0</v>
      </c>
      <c r="E151" s="9">
        <f>D151*C151</f>
        <v>0</v>
      </c>
      <c r="F151" s="9">
        <v>0</v>
      </c>
      <c r="G151" s="9">
        <f>F151*C151</f>
        <v>0</v>
      </c>
      <c r="H151" s="9">
        <f>F151+D151</f>
        <v>0</v>
      </c>
      <c r="I151" s="9">
        <f>G151+E151</f>
        <v>0</v>
      </c>
      <c r="J151" s="44"/>
    </row>
    <row r="152" spans="1:10" x14ac:dyDescent="0.25">
      <c r="A152" s="21" t="s">
        <v>154</v>
      </c>
      <c r="B152" s="21" t="s">
        <v>7</v>
      </c>
      <c r="C152" s="22"/>
      <c r="D152" s="8"/>
      <c r="E152" s="8"/>
      <c r="F152" s="8"/>
      <c r="G152" s="8"/>
      <c r="H152" s="8"/>
      <c r="I152" s="8"/>
      <c r="J152" s="43"/>
    </row>
    <row r="153" spans="1:10" x14ac:dyDescent="0.25">
      <c r="A153" s="23" t="s">
        <v>156</v>
      </c>
      <c r="B153" s="23" t="s">
        <v>102</v>
      </c>
      <c r="C153" s="24">
        <v>8</v>
      </c>
      <c r="D153" s="9">
        <v>0</v>
      </c>
      <c r="E153" s="9">
        <f>D153*C153</f>
        <v>0</v>
      </c>
      <c r="F153" s="9">
        <v>0</v>
      </c>
      <c r="G153" s="9">
        <f>F153*C153</f>
        <v>0</v>
      </c>
      <c r="H153" s="9">
        <f>F153+D153</f>
        <v>0</v>
      </c>
      <c r="I153" s="9">
        <f>G153+E153</f>
        <v>0</v>
      </c>
      <c r="J153" s="43"/>
    </row>
    <row r="154" spans="1:10" x14ac:dyDescent="0.25">
      <c r="A154" s="23" t="s">
        <v>157</v>
      </c>
      <c r="B154" s="23" t="s">
        <v>102</v>
      </c>
      <c r="C154" s="24">
        <v>4</v>
      </c>
      <c r="D154" s="9">
        <v>0</v>
      </c>
      <c r="E154" s="9">
        <f>D154*C154</f>
        <v>0</v>
      </c>
      <c r="F154" s="9">
        <v>0</v>
      </c>
      <c r="G154" s="9">
        <f>F154*C154</f>
        <v>0</v>
      </c>
      <c r="H154" s="9">
        <f>F154+D154</f>
        <v>0</v>
      </c>
      <c r="I154" s="9">
        <f>G154+E154</f>
        <v>0</v>
      </c>
      <c r="J154" s="43"/>
    </row>
    <row r="155" spans="1:10" x14ac:dyDescent="0.25">
      <c r="A155" s="21" t="s">
        <v>154</v>
      </c>
      <c r="B155" s="21" t="s">
        <v>7</v>
      </c>
      <c r="C155" s="22"/>
      <c r="D155" s="8"/>
      <c r="E155" s="8"/>
      <c r="F155" s="8"/>
      <c r="G155" s="8"/>
      <c r="H155" s="8"/>
      <c r="I155" s="8"/>
      <c r="J155" s="43"/>
    </row>
    <row r="156" spans="1:10" x14ac:dyDescent="0.25">
      <c r="A156" s="23" t="s">
        <v>158</v>
      </c>
      <c r="B156" s="23" t="s">
        <v>102</v>
      </c>
      <c r="C156" s="24">
        <v>14</v>
      </c>
      <c r="D156" s="9">
        <v>0</v>
      </c>
      <c r="E156" s="9">
        <f>D156*C156</f>
        <v>0</v>
      </c>
      <c r="F156" s="9">
        <v>0</v>
      </c>
      <c r="G156" s="9">
        <f>F156*C156</f>
        <v>0</v>
      </c>
      <c r="H156" s="9">
        <f>F156+D156</f>
        <v>0</v>
      </c>
      <c r="I156" s="9">
        <f>G156+E156</f>
        <v>0</v>
      </c>
      <c r="J156" s="43"/>
    </row>
    <row r="157" spans="1:10" x14ac:dyDescent="0.25">
      <c r="A157" s="21" t="s">
        <v>159</v>
      </c>
      <c r="B157" s="21" t="s">
        <v>7</v>
      </c>
      <c r="C157" s="22"/>
      <c r="D157" s="8"/>
      <c r="E157" s="8"/>
      <c r="F157" s="8"/>
      <c r="G157" s="8"/>
      <c r="H157" s="8"/>
      <c r="I157" s="8"/>
      <c r="J157" s="43"/>
    </row>
    <row r="158" spans="1:10" x14ac:dyDescent="0.25">
      <c r="A158" s="23" t="s">
        <v>160</v>
      </c>
      <c r="B158" s="23" t="s">
        <v>102</v>
      </c>
      <c r="C158" s="24">
        <v>6</v>
      </c>
      <c r="D158" s="9">
        <v>0</v>
      </c>
      <c r="E158" s="9">
        <f>D158*C158</f>
        <v>0</v>
      </c>
      <c r="F158" s="9">
        <v>0</v>
      </c>
      <c r="G158" s="9">
        <f>F158*C158</f>
        <v>0</v>
      </c>
      <c r="H158" s="9">
        <f>F158+D158</f>
        <v>0</v>
      </c>
      <c r="I158" s="9">
        <f>G158+E158</f>
        <v>0</v>
      </c>
      <c r="J158" s="43"/>
    </row>
    <row r="159" spans="1:10" x14ac:dyDescent="0.25">
      <c r="A159" s="21" t="s">
        <v>161</v>
      </c>
      <c r="B159" s="21" t="s">
        <v>7</v>
      </c>
      <c r="C159" s="22"/>
      <c r="D159" s="8"/>
      <c r="E159" s="8"/>
      <c r="F159" s="8"/>
      <c r="G159" s="8"/>
      <c r="H159" s="8"/>
      <c r="I159" s="8"/>
      <c r="J159" s="43"/>
    </row>
    <row r="160" spans="1:10" x14ac:dyDescent="0.25">
      <c r="A160" s="23" t="s">
        <v>162</v>
      </c>
      <c r="B160" s="23" t="s">
        <v>31</v>
      </c>
      <c r="C160" s="24">
        <v>6</v>
      </c>
      <c r="D160" s="9"/>
      <c r="E160" s="9"/>
      <c r="F160" s="9">
        <v>0</v>
      </c>
      <c r="G160" s="9">
        <f>F160*C160</f>
        <v>0</v>
      </c>
      <c r="H160" s="9">
        <f>F160</f>
        <v>0</v>
      </c>
      <c r="I160" s="9">
        <f>H160*C160</f>
        <v>0</v>
      </c>
      <c r="J160" s="43"/>
    </row>
    <row r="161" spans="1:10" x14ac:dyDescent="0.25">
      <c r="A161" s="23" t="s">
        <v>163</v>
      </c>
      <c r="B161" s="23" t="s">
        <v>31</v>
      </c>
      <c r="C161" s="24">
        <v>6</v>
      </c>
      <c r="D161" s="9"/>
      <c r="E161" s="9"/>
      <c r="F161" s="9">
        <v>0</v>
      </c>
      <c r="G161" s="9">
        <f>F161*C161</f>
        <v>0</v>
      </c>
      <c r="H161" s="9">
        <f>F161</f>
        <v>0</v>
      </c>
      <c r="I161" s="9">
        <f>H161*C161</f>
        <v>0</v>
      </c>
      <c r="J161" s="43"/>
    </row>
    <row r="162" spans="1:10" x14ac:dyDescent="0.25">
      <c r="A162" s="21" t="s">
        <v>164</v>
      </c>
      <c r="B162" s="21" t="s">
        <v>7</v>
      </c>
      <c r="C162" s="22"/>
      <c r="D162" s="8"/>
      <c r="E162" s="8"/>
      <c r="F162" s="8"/>
      <c r="G162" s="8"/>
      <c r="H162" s="8"/>
      <c r="I162" s="8"/>
      <c r="J162" s="43"/>
    </row>
    <row r="163" spans="1:10" x14ac:dyDescent="0.25">
      <c r="A163" s="23" t="s">
        <v>165</v>
      </c>
      <c r="B163" s="23" t="s">
        <v>31</v>
      </c>
      <c r="C163" s="24">
        <v>140</v>
      </c>
      <c r="D163" s="9"/>
      <c r="E163" s="9"/>
      <c r="F163" s="9">
        <v>0</v>
      </c>
      <c r="G163" s="9">
        <f>F163*C163</f>
        <v>0</v>
      </c>
      <c r="H163" s="9">
        <f>F163</f>
        <v>0</v>
      </c>
      <c r="I163" s="9">
        <f>H163*C163</f>
        <v>0</v>
      </c>
      <c r="J163" s="43"/>
    </row>
    <row r="164" spans="1:10" x14ac:dyDescent="0.25">
      <c r="A164" s="21" t="s">
        <v>166</v>
      </c>
      <c r="B164" s="21" t="s">
        <v>7</v>
      </c>
      <c r="C164" s="22"/>
      <c r="D164" s="8"/>
      <c r="E164" s="8"/>
      <c r="F164" s="8"/>
      <c r="G164" s="8"/>
      <c r="H164" s="8"/>
      <c r="I164" s="8"/>
      <c r="J164" s="43"/>
    </row>
    <row r="165" spans="1:10" ht="22.5" x14ac:dyDescent="0.25">
      <c r="A165" s="23" t="s">
        <v>167</v>
      </c>
      <c r="B165" s="23" t="s">
        <v>102</v>
      </c>
      <c r="C165" s="24">
        <v>2</v>
      </c>
      <c r="D165" s="9">
        <v>0</v>
      </c>
      <c r="E165" s="9">
        <f>D165*C165</f>
        <v>0</v>
      </c>
      <c r="F165" s="9">
        <v>0</v>
      </c>
      <c r="G165" s="9">
        <f>F165*C165</f>
        <v>0</v>
      </c>
      <c r="H165" s="9">
        <f>F165+D165</f>
        <v>0</v>
      </c>
      <c r="I165" s="9">
        <f>G165+E165</f>
        <v>0</v>
      </c>
      <c r="J165" s="43"/>
    </row>
    <row r="166" spans="1:10" ht="22.5" x14ac:dyDescent="0.25">
      <c r="A166" s="23" t="s">
        <v>272</v>
      </c>
      <c r="B166" s="23" t="s">
        <v>102</v>
      </c>
      <c r="C166" s="24">
        <v>4</v>
      </c>
      <c r="D166" s="9">
        <v>0</v>
      </c>
      <c r="E166" s="9">
        <f>D166*C166</f>
        <v>0</v>
      </c>
      <c r="F166" s="9">
        <v>0</v>
      </c>
      <c r="G166" s="9">
        <f>F166*C166</f>
        <v>0</v>
      </c>
      <c r="H166" s="9">
        <f>F166+D166</f>
        <v>0</v>
      </c>
      <c r="I166" s="9">
        <f>G166+E166</f>
        <v>0</v>
      </c>
      <c r="J166" s="43"/>
    </row>
    <row r="167" spans="1:10" x14ac:dyDescent="0.25">
      <c r="A167" s="30" t="s">
        <v>168</v>
      </c>
      <c r="B167" s="30" t="s">
        <v>7</v>
      </c>
      <c r="C167" s="31"/>
      <c r="D167" s="13"/>
      <c r="E167" s="13">
        <f>E166+E165+E158+E156+E154+E153+E151+E149+E147+E146+E145+E144+E143+E142+E141+E140</f>
        <v>0</v>
      </c>
      <c r="F167" s="13"/>
      <c r="G167" s="13">
        <f>G166+G165+G163+G161+G160+G158+G156+G154+G153+G151+G147+G146+G145+G144+G143+G142+G141+G140</f>
        <v>0</v>
      </c>
      <c r="H167" s="13"/>
      <c r="I167" s="13">
        <f>I166+I165+I163+I161+I160+I158+I156+I154+I153+I151+I149+I147+I146+I145+I144+I143+I142+I141+I140</f>
        <v>0</v>
      </c>
      <c r="J167" s="43"/>
    </row>
    <row r="168" spans="1:10" x14ac:dyDescent="0.25">
      <c r="A168" s="30" t="s">
        <v>169</v>
      </c>
      <c r="B168" s="30" t="s">
        <v>7</v>
      </c>
      <c r="C168" s="31"/>
      <c r="D168" s="13"/>
      <c r="E168" s="13"/>
      <c r="F168" s="13"/>
      <c r="G168" s="13"/>
      <c r="H168" s="13"/>
      <c r="I168" s="13"/>
      <c r="J168" s="43"/>
    </row>
    <row r="169" spans="1:10" x14ac:dyDescent="0.25">
      <c r="A169" s="21" t="s">
        <v>170</v>
      </c>
      <c r="B169" s="21" t="s">
        <v>7</v>
      </c>
      <c r="C169" s="22"/>
      <c r="D169" s="8"/>
      <c r="E169" s="8"/>
      <c r="F169" s="8"/>
      <c r="G169" s="8"/>
      <c r="H169" s="8"/>
      <c r="I169" s="8"/>
      <c r="J169" s="43"/>
    </row>
    <row r="170" spans="1:10" x14ac:dyDescent="0.25">
      <c r="A170" s="23" t="s">
        <v>171</v>
      </c>
      <c r="B170" s="23" t="s">
        <v>172</v>
      </c>
      <c r="C170" s="24">
        <v>14</v>
      </c>
      <c r="D170" s="9">
        <v>0</v>
      </c>
      <c r="E170" s="9">
        <f>D170*C170</f>
        <v>0</v>
      </c>
      <c r="F170" s="9">
        <v>0</v>
      </c>
      <c r="G170" s="9">
        <f>F170*C170</f>
        <v>0</v>
      </c>
      <c r="H170" s="9">
        <f t="shared" ref="H170:I172" si="24">F170+D170</f>
        <v>0</v>
      </c>
      <c r="I170" s="9">
        <f t="shared" si="24"/>
        <v>0</v>
      </c>
      <c r="J170" s="43"/>
    </row>
    <row r="171" spans="1:10" x14ac:dyDescent="0.25">
      <c r="A171" s="23" t="s">
        <v>173</v>
      </c>
      <c r="B171" s="23" t="s">
        <v>172</v>
      </c>
      <c r="C171" s="24">
        <v>35</v>
      </c>
      <c r="D171" s="9">
        <v>0</v>
      </c>
      <c r="E171" s="9">
        <f>D171*C171</f>
        <v>0</v>
      </c>
      <c r="F171" s="9">
        <v>0</v>
      </c>
      <c r="G171" s="9">
        <f>F171*C171</f>
        <v>0</v>
      </c>
      <c r="H171" s="9">
        <f t="shared" si="24"/>
        <v>0</v>
      </c>
      <c r="I171" s="9">
        <f t="shared" si="24"/>
        <v>0</v>
      </c>
      <c r="J171" s="43"/>
    </row>
    <row r="172" spans="1:10" x14ac:dyDescent="0.25">
      <c r="A172" s="23" t="s">
        <v>174</v>
      </c>
      <c r="B172" s="23" t="s">
        <v>172</v>
      </c>
      <c r="C172" s="24">
        <v>26.5</v>
      </c>
      <c r="D172" s="9">
        <v>0</v>
      </c>
      <c r="E172" s="9">
        <f>D172*C172</f>
        <v>0</v>
      </c>
      <c r="F172" s="9">
        <v>0</v>
      </c>
      <c r="G172" s="9">
        <f>F172*C172</f>
        <v>0</v>
      </c>
      <c r="H172" s="9">
        <f t="shared" si="24"/>
        <v>0</v>
      </c>
      <c r="I172" s="9">
        <f t="shared" si="24"/>
        <v>0</v>
      </c>
      <c r="J172" s="43"/>
    </row>
    <row r="173" spans="1:10" x14ac:dyDescent="0.25">
      <c r="A173" s="21" t="s">
        <v>175</v>
      </c>
      <c r="B173" s="21" t="s">
        <v>7</v>
      </c>
      <c r="C173" s="22"/>
      <c r="D173" s="8"/>
      <c r="E173" s="8"/>
      <c r="F173" s="8"/>
      <c r="G173" s="8"/>
      <c r="H173" s="8"/>
      <c r="I173" s="8"/>
      <c r="J173" s="43"/>
    </row>
    <row r="174" spans="1:10" x14ac:dyDescent="0.25">
      <c r="A174" s="23" t="s">
        <v>176</v>
      </c>
      <c r="B174" s="23" t="s">
        <v>172</v>
      </c>
      <c r="C174" s="24">
        <v>19.399999999999999</v>
      </c>
      <c r="D174" s="9">
        <v>0</v>
      </c>
      <c r="E174" s="9">
        <f>D174*C174</f>
        <v>0</v>
      </c>
      <c r="F174" s="9">
        <v>0</v>
      </c>
      <c r="G174" s="9">
        <f>F174*C174</f>
        <v>0</v>
      </c>
      <c r="H174" s="9">
        <f>F174+D174</f>
        <v>0</v>
      </c>
      <c r="I174" s="9">
        <f>G174+E174</f>
        <v>0</v>
      </c>
      <c r="J174" s="43"/>
    </row>
    <row r="175" spans="1:10" x14ac:dyDescent="0.25">
      <c r="A175" s="23" t="s">
        <v>177</v>
      </c>
      <c r="B175" s="23" t="s">
        <v>172</v>
      </c>
      <c r="C175" s="24">
        <v>6.8</v>
      </c>
      <c r="D175" s="9">
        <v>0</v>
      </c>
      <c r="E175" s="9">
        <f>D175*C175</f>
        <v>0</v>
      </c>
      <c r="F175" s="9">
        <v>0</v>
      </c>
      <c r="G175" s="9">
        <f>F175*C175</f>
        <v>0</v>
      </c>
      <c r="H175" s="9">
        <f>F175+D175</f>
        <v>0</v>
      </c>
      <c r="I175" s="9">
        <f>G175+E175</f>
        <v>0</v>
      </c>
      <c r="J175" s="43"/>
    </row>
    <row r="176" spans="1:10" x14ac:dyDescent="0.25">
      <c r="A176" s="21" t="s">
        <v>178</v>
      </c>
      <c r="B176" s="21" t="s">
        <v>7</v>
      </c>
      <c r="C176" s="22"/>
      <c r="D176" s="8"/>
      <c r="E176" s="8"/>
      <c r="F176" s="8"/>
      <c r="G176" s="8"/>
      <c r="H176" s="8"/>
      <c r="I176" s="8"/>
      <c r="J176" s="43"/>
    </row>
    <row r="177" spans="1:10" x14ac:dyDescent="0.25">
      <c r="A177" s="23" t="s">
        <v>179</v>
      </c>
      <c r="B177" s="23" t="s">
        <v>172</v>
      </c>
      <c r="C177" s="24">
        <v>5</v>
      </c>
      <c r="D177" s="9">
        <v>0</v>
      </c>
      <c r="E177" s="9">
        <f>D177*C177</f>
        <v>0</v>
      </c>
      <c r="F177" s="9">
        <v>0</v>
      </c>
      <c r="G177" s="9">
        <f>F177*C177</f>
        <v>0</v>
      </c>
      <c r="H177" s="9">
        <f>F177+D177</f>
        <v>0</v>
      </c>
      <c r="I177" s="9">
        <f>G177+E177</f>
        <v>0</v>
      </c>
      <c r="J177" s="43"/>
    </row>
    <row r="178" spans="1:10" x14ac:dyDescent="0.25">
      <c r="A178" s="21" t="s">
        <v>180</v>
      </c>
      <c r="B178" s="21" t="s">
        <v>7</v>
      </c>
      <c r="C178" s="22"/>
      <c r="D178" s="8"/>
      <c r="E178" s="8"/>
      <c r="F178" s="8"/>
      <c r="G178" s="8"/>
      <c r="H178" s="8"/>
      <c r="I178" s="8"/>
      <c r="J178" s="43"/>
    </row>
    <row r="179" spans="1:10" x14ac:dyDescent="0.25">
      <c r="A179" s="23" t="s">
        <v>181</v>
      </c>
      <c r="B179" s="23" t="s">
        <v>172</v>
      </c>
      <c r="C179" s="24">
        <v>14.4</v>
      </c>
      <c r="D179" s="9">
        <v>0</v>
      </c>
      <c r="E179" s="9">
        <f>D179*C179</f>
        <v>0</v>
      </c>
      <c r="F179" s="9">
        <v>0</v>
      </c>
      <c r="G179" s="9">
        <f>F179*C179</f>
        <v>0</v>
      </c>
      <c r="H179" s="9">
        <f>F179+D179</f>
        <v>0</v>
      </c>
      <c r="I179" s="9">
        <f>G179+E179</f>
        <v>0</v>
      </c>
      <c r="J179" s="43"/>
    </row>
    <row r="180" spans="1:10" x14ac:dyDescent="0.25">
      <c r="A180" s="23" t="s">
        <v>182</v>
      </c>
      <c r="B180" s="23" t="s">
        <v>172</v>
      </c>
      <c r="C180" s="24">
        <v>2.8</v>
      </c>
      <c r="D180" s="9">
        <v>0</v>
      </c>
      <c r="E180" s="9">
        <f>D180*C180</f>
        <v>0</v>
      </c>
      <c r="F180" s="9">
        <v>0</v>
      </c>
      <c r="G180" s="9">
        <f>F180*C180</f>
        <v>0</v>
      </c>
      <c r="H180" s="9">
        <f>F180+D180</f>
        <v>0</v>
      </c>
      <c r="I180" s="9">
        <f>G180+E180</f>
        <v>0</v>
      </c>
      <c r="J180" s="43"/>
    </row>
    <row r="181" spans="1:10" x14ac:dyDescent="0.25">
      <c r="A181" s="21" t="s">
        <v>183</v>
      </c>
      <c r="B181" s="21" t="s">
        <v>7</v>
      </c>
      <c r="C181" s="22"/>
      <c r="D181" s="8"/>
      <c r="E181" s="8"/>
      <c r="F181" s="8"/>
      <c r="G181" s="8"/>
      <c r="H181" s="8"/>
      <c r="I181" s="8"/>
      <c r="J181" s="43"/>
    </row>
    <row r="182" spans="1:10" x14ac:dyDescent="0.25">
      <c r="A182" s="23" t="s">
        <v>184</v>
      </c>
      <c r="B182" s="23" t="s">
        <v>185</v>
      </c>
      <c r="C182" s="24">
        <v>2.6</v>
      </c>
      <c r="D182" s="9">
        <v>0</v>
      </c>
      <c r="E182" s="9">
        <f>D182*C182</f>
        <v>0</v>
      </c>
      <c r="F182" s="9">
        <v>0</v>
      </c>
      <c r="G182" s="9">
        <f>F182*C182</f>
        <v>0</v>
      </c>
      <c r="H182" s="9">
        <f>F182+D182</f>
        <v>0</v>
      </c>
      <c r="I182" s="9">
        <f>G182+E182</f>
        <v>0</v>
      </c>
      <c r="J182" s="43"/>
    </row>
    <row r="183" spans="1:10" x14ac:dyDescent="0.25">
      <c r="A183" s="21" t="s">
        <v>186</v>
      </c>
      <c r="B183" s="21" t="s">
        <v>7</v>
      </c>
      <c r="C183" s="22"/>
      <c r="D183" s="8"/>
      <c r="E183" s="8"/>
      <c r="F183" s="8"/>
      <c r="G183" s="8"/>
      <c r="H183" s="8"/>
      <c r="I183" s="8"/>
      <c r="J183" s="43"/>
    </row>
    <row r="184" spans="1:10" x14ac:dyDescent="0.25">
      <c r="A184" s="23" t="s">
        <v>187</v>
      </c>
      <c r="B184" s="23" t="s">
        <v>31</v>
      </c>
      <c r="C184" s="24">
        <v>3</v>
      </c>
      <c r="D184" s="9">
        <v>0</v>
      </c>
      <c r="E184" s="9">
        <f>D184*C184</f>
        <v>0</v>
      </c>
      <c r="F184" s="9"/>
      <c r="G184" s="9"/>
      <c r="H184" s="9">
        <f>D184</f>
        <v>0</v>
      </c>
      <c r="I184" s="9">
        <f>D184*C184</f>
        <v>0</v>
      </c>
      <c r="J184" s="43"/>
    </row>
    <row r="185" spans="1:10" x14ac:dyDescent="0.25">
      <c r="A185" s="21" t="s">
        <v>188</v>
      </c>
      <c r="B185" s="21" t="s">
        <v>7</v>
      </c>
      <c r="C185" s="22"/>
      <c r="D185" s="8"/>
      <c r="E185" s="8"/>
      <c r="F185" s="8"/>
      <c r="G185" s="8"/>
      <c r="H185" s="8"/>
      <c r="I185" s="8"/>
      <c r="J185" s="43"/>
    </row>
    <row r="186" spans="1:10" x14ac:dyDescent="0.25">
      <c r="A186" s="23" t="s">
        <v>189</v>
      </c>
      <c r="B186" s="23" t="s">
        <v>31</v>
      </c>
      <c r="C186" s="24">
        <v>4</v>
      </c>
      <c r="D186" s="9">
        <v>0</v>
      </c>
      <c r="E186" s="9">
        <f>D186*C186</f>
        <v>0</v>
      </c>
      <c r="F186" s="9"/>
      <c r="G186" s="9"/>
      <c r="H186" s="9">
        <f>D186</f>
        <v>0</v>
      </c>
      <c r="I186" s="9">
        <f>D186*C186</f>
        <v>0</v>
      </c>
      <c r="J186" s="43"/>
    </row>
    <row r="187" spans="1:10" x14ac:dyDescent="0.25">
      <c r="A187" s="21" t="s">
        <v>107</v>
      </c>
      <c r="B187" s="21" t="s">
        <v>7</v>
      </c>
      <c r="C187" s="22"/>
      <c r="D187" s="8"/>
      <c r="E187" s="8"/>
      <c r="F187" s="8"/>
      <c r="G187" s="8"/>
      <c r="H187" s="8"/>
      <c r="I187" s="8"/>
      <c r="J187" s="43"/>
    </row>
    <row r="188" spans="1:10" x14ac:dyDescent="0.25">
      <c r="A188" s="23" t="s">
        <v>190</v>
      </c>
      <c r="B188" s="23" t="s">
        <v>31</v>
      </c>
      <c r="C188" s="24">
        <v>1</v>
      </c>
      <c r="D188" s="9">
        <v>0</v>
      </c>
      <c r="E188" s="9">
        <f>D188*C188</f>
        <v>0</v>
      </c>
      <c r="F188" s="9"/>
      <c r="G188" s="9"/>
      <c r="H188" s="9">
        <f>D188</f>
        <v>0</v>
      </c>
      <c r="I188" s="9">
        <f>D188*C188</f>
        <v>0</v>
      </c>
      <c r="J188" s="43"/>
    </row>
    <row r="189" spans="1:10" ht="22.5" x14ac:dyDescent="0.25">
      <c r="A189" s="23" t="s">
        <v>191</v>
      </c>
      <c r="B189" s="23" t="s">
        <v>172</v>
      </c>
      <c r="C189" s="24">
        <v>125</v>
      </c>
      <c r="D189" s="9"/>
      <c r="E189" s="9"/>
      <c r="F189" s="9">
        <v>0</v>
      </c>
      <c r="G189" s="9">
        <f>F189*C189</f>
        <v>0</v>
      </c>
      <c r="H189" s="9">
        <f>F189</f>
        <v>0</v>
      </c>
      <c r="I189" s="9">
        <f>H189*C189</f>
        <v>0</v>
      </c>
      <c r="J189" s="43"/>
    </row>
    <row r="190" spans="1:10" x14ac:dyDescent="0.25">
      <c r="A190" s="30" t="s">
        <v>192</v>
      </c>
      <c r="B190" s="30" t="s">
        <v>7</v>
      </c>
      <c r="C190" s="31"/>
      <c r="D190" s="13"/>
      <c r="E190" s="13">
        <f>E188+E186+E184+E182+E180+E179+E177+E175+E174+E172+E171+E170</f>
        <v>0</v>
      </c>
      <c r="F190" s="13"/>
      <c r="G190" s="13">
        <f>G189+G182+G180+G179+G177+G175+G174+G172+G171+G170</f>
        <v>0</v>
      </c>
      <c r="H190" s="13"/>
      <c r="I190" s="13">
        <f>I189+I188+I186+I184+I182+I180+I179+I177+I175+I174+I172+I171+I170</f>
        <v>0</v>
      </c>
      <c r="J190" s="43"/>
    </row>
    <row r="191" spans="1:10" ht="22.5" x14ac:dyDescent="0.25">
      <c r="A191" s="23" t="s">
        <v>193</v>
      </c>
      <c r="B191" s="23" t="s">
        <v>194</v>
      </c>
      <c r="C191" s="24">
        <v>1</v>
      </c>
      <c r="D191" s="9">
        <v>0</v>
      </c>
      <c r="E191" s="9">
        <f>D191*C191</f>
        <v>0</v>
      </c>
      <c r="F191" s="9">
        <v>0</v>
      </c>
      <c r="G191" s="9">
        <f>F191*C191</f>
        <v>0</v>
      </c>
      <c r="H191" s="9">
        <f>F191+D191</f>
        <v>0</v>
      </c>
      <c r="I191" s="9">
        <f>G191+E191</f>
        <v>0</v>
      </c>
      <c r="J191" s="43"/>
    </row>
    <row r="192" spans="1:10" x14ac:dyDescent="0.25">
      <c r="A192" s="25" t="s">
        <v>195</v>
      </c>
      <c r="B192" s="25" t="s">
        <v>7</v>
      </c>
      <c r="C192" s="26"/>
      <c r="D192" s="12"/>
      <c r="E192" s="12">
        <f>E190+E191+E167+E137+E95</f>
        <v>0</v>
      </c>
      <c r="F192" s="12"/>
      <c r="G192" s="12">
        <f>G191+G190+G167+G137+G95+G78</f>
        <v>0</v>
      </c>
      <c r="H192" s="12"/>
      <c r="I192" s="12">
        <f>I191+I190+I167+I137+I95+I78</f>
        <v>0</v>
      </c>
      <c r="J192" s="43"/>
    </row>
    <row r="193" spans="1:10" x14ac:dyDescent="0.25">
      <c r="A193" s="25" t="s">
        <v>196</v>
      </c>
      <c r="B193" s="25" t="s">
        <v>7</v>
      </c>
      <c r="C193" s="26"/>
      <c r="D193" s="12"/>
      <c r="E193" s="12"/>
      <c r="F193" s="12"/>
      <c r="G193" s="12"/>
      <c r="H193" s="12"/>
      <c r="I193" s="12"/>
      <c r="J193" s="43"/>
    </row>
    <row r="194" spans="1:10" ht="22.5" x14ac:dyDescent="0.25">
      <c r="A194" s="30" t="s">
        <v>83</v>
      </c>
      <c r="B194" s="30" t="s">
        <v>7</v>
      </c>
      <c r="C194" s="31"/>
      <c r="D194" s="13"/>
      <c r="E194" s="13"/>
      <c r="F194" s="13"/>
      <c r="G194" s="13"/>
      <c r="H194" s="13"/>
      <c r="I194" s="13"/>
      <c r="J194" s="43"/>
    </row>
    <row r="195" spans="1:10" ht="22.5" x14ac:dyDescent="0.25">
      <c r="A195" s="23" t="s">
        <v>84</v>
      </c>
      <c r="B195" s="23" t="s">
        <v>58</v>
      </c>
      <c r="C195" s="24">
        <v>8</v>
      </c>
      <c r="D195" s="9"/>
      <c r="E195" s="9"/>
      <c r="F195" s="9">
        <v>0</v>
      </c>
      <c r="G195" s="9">
        <f>F195*C195</f>
        <v>0</v>
      </c>
      <c r="H195" s="9">
        <f>F195</f>
        <v>0</v>
      </c>
      <c r="I195" s="9">
        <f>H195*C195</f>
        <v>0</v>
      </c>
      <c r="J195" s="43"/>
    </row>
    <row r="196" spans="1:10" ht="22.5" x14ac:dyDescent="0.25">
      <c r="A196" s="23" t="s">
        <v>85</v>
      </c>
      <c r="B196" s="23" t="s">
        <v>58</v>
      </c>
      <c r="C196" s="24">
        <v>8</v>
      </c>
      <c r="D196" s="9"/>
      <c r="E196" s="9"/>
      <c r="F196" s="9">
        <v>0</v>
      </c>
      <c r="G196" s="9">
        <f>F196*C196</f>
        <v>0</v>
      </c>
      <c r="H196" s="9">
        <f>F196</f>
        <v>0</v>
      </c>
      <c r="I196" s="9">
        <f>H196*C196</f>
        <v>0</v>
      </c>
      <c r="J196" s="43"/>
    </row>
    <row r="197" spans="1:10" ht="22.5" x14ac:dyDescent="0.25">
      <c r="A197" s="23" t="s">
        <v>86</v>
      </c>
      <c r="B197" s="23" t="s">
        <v>58</v>
      </c>
      <c r="C197" s="24">
        <v>10</v>
      </c>
      <c r="D197" s="9"/>
      <c r="E197" s="9"/>
      <c r="F197" s="9">
        <v>0</v>
      </c>
      <c r="G197" s="9">
        <f>F197*C197</f>
        <v>0</v>
      </c>
      <c r="H197" s="9">
        <f>F197</f>
        <v>0</v>
      </c>
      <c r="I197" s="9">
        <f>H197*C197</f>
        <v>0</v>
      </c>
      <c r="J197" s="43"/>
    </row>
    <row r="198" spans="1:10" x14ac:dyDescent="0.25">
      <c r="A198" s="23" t="s">
        <v>87</v>
      </c>
      <c r="B198" s="23" t="s">
        <v>58</v>
      </c>
      <c r="C198" s="24">
        <v>8</v>
      </c>
      <c r="D198" s="9"/>
      <c r="E198" s="9"/>
      <c r="F198" s="9">
        <v>0</v>
      </c>
      <c r="G198" s="9">
        <f>F198*C198</f>
        <v>0</v>
      </c>
      <c r="H198" s="9">
        <f>F198</f>
        <v>0</v>
      </c>
      <c r="I198" s="9">
        <f>H198*C198</f>
        <v>0</v>
      </c>
      <c r="J198" s="43"/>
    </row>
    <row r="199" spans="1:10" ht="22.5" x14ac:dyDescent="0.25">
      <c r="A199" s="30" t="s">
        <v>88</v>
      </c>
      <c r="B199" s="30" t="s">
        <v>7</v>
      </c>
      <c r="C199" s="31"/>
      <c r="D199" s="13"/>
      <c r="E199" s="13"/>
      <c r="F199" s="13"/>
      <c r="G199" s="13">
        <f>SUM(G195:G198)</f>
        <v>0</v>
      </c>
      <c r="H199" s="13"/>
      <c r="I199" s="13">
        <f>SUM(I195:I198)</f>
        <v>0</v>
      </c>
      <c r="J199" s="43"/>
    </row>
    <row r="200" spans="1:10" x14ac:dyDescent="0.25">
      <c r="A200" s="30" t="s">
        <v>89</v>
      </c>
      <c r="B200" s="30" t="s">
        <v>7</v>
      </c>
      <c r="C200" s="31"/>
      <c r="D200" s="13"/>
      <c r="E200" s="13"/>
      <c r="F200" s="13"/>
      <c r="G200" s="13"/>
      <c r="H200" s="13"/>
      <c r="I200" s="13"/>
      <c r="J200" s="43"/>
    </row>
    <row r="201" spans="1:10" ht="24" x14ac:dyDescent="0.25">
      <c r="A201" s="21" t="s">
        <v>90</v>
      </c>
      <c r="B201" s="21" t="s">
        <v>7</v>
      </c>
      <c r="C201" s="22"/>
      <c r="D201" s="8"/>
      <c r="E201" s="8"/>
      <c r="F201" s="8"/>
      <c r="G201" s="8"/>
      <c r="H201" s="8"/>
      <c r="I201" s="8"/>
      <c r="J201" s="43"/>
    </row>
    <row r="202" spans="1:10" ht="22.5" x14ac:dyDescent="0.25">
      <c r="A202" s="23" t="s">
        <v>91</v>
      </c>
      <c r="B202" s="23" t="s">
        <v>31</v>
      </c>
      <c r="C202" s="24">
        <v>1</v>
      </c>
      <c r="D202" s="9"/>
      <c r="E202" s="9"/>
      <c r="F202" s="9">
        <v>0</v>
      </c>
      <c r="G202" s="9">
        <f>F202*C202</f>
        <v>0</v>
      </c>
      <c r="H202" s="9">
        <f>F202</f>
        <v>0</v>
      </c>
      <c r="I202" s="9">
        <f>H202*C202</f>
        <v>0</v>
      </c>
      <c r="J202" s="43"/>
    </row>
    <row r="203" spans="1:10" x14ac:dyDescent="0.25">
      <c r="A203" s="21" t="s">
        <v>92</v>
      </c>
      <c r="B203" s="21" t="s">
        <v>7</v>
      </c>
      <c r="C203" s="22"/>
      <c r="D203" s="8"/>
      <c r="E203" s="8"/>
      <c r="F203" s="8"/>
      <c r="G203" s="8"/>
      <c r="H203" s="8"/>
      <c r="I203" s="8"/>
      <c r="J203" s="43"/>
    </row>
    <row r="204" spans="1:10" x14ac:dyDescent="0.25">
      <c r="A204" s="23" t="s">
        <v>93</v>
      </c>
      <c r="B204" s="23" t="s">
        <v>31</v>
      </c>
      <c r="C204" s="24">
        <v>1</v>
      </c>
      <c r="D204" s="9"/>
      <c r="E204" s="9"/>
      <c r="F204" s="9">
        <v>0</v>
      </c>
      <c r="G204" s="9">
        <f>F204*C204</f>
        <v>0</v>
      </c>
      <c r="H204" s="9">
        <f>F204</f>
        <v>0</v>
      </c>
      <c r="I204" s="9">
        <f>H204*C204</f>
        <v>0</v>
      </c>
      <c r="J204" s="43"/>
    </row>
    <row r="205" spans="1:10" x14ac:dyDescent="0.25">
      <c r="A205" s="21" t="s">
        <v>96</v>
      </c>
      <c r="B205" s="21" t="s">
        <v>7</v>
      </c>
      <c r="C205" s="22"/>
      <c r="D205" s="8"/>
      <c r="E205" s="8"/>
      <c r="F205" s="8"/>
      <c r="G205" s="8"/>
      <c r="H205" s="8"/>
      <c r="I205" s="8"/>
      <c r="J205" s="43"/>
    </row>
    <row r="206" spans="1:10" x14ac:dyDescent="0.25">
      <c r="A206" s="23" t="s">
        <v>97</v>
      </c>
      <c r="B206" s="23" t="s">
        <v>31</v>
      </c>
      <c r="C206" s="24">
        <v>6</v>
      </c>
      <c r="D206" s="9">
        <v>0</v>
      </c>
      <c r="E206" s="9">
        <f>D206*C206</f>
        <v>0</v>
      </c>
      <c r="F206" s="9">
        <v>0</v>
      </c>
      <c r="G206" s="9">
        <f>F206*C206</f>
        <v>0</v>
      </c>
      <c r="H206" s="9">
        <f>F206+D206</f>
        <v>0</v>
      </c>
      <c r="I206" s="9">
        <f>G206+E206</f>
        <v>0</v>
      </c>
      <c r="J206" s="43"/>
    </row>
    <row r="207" spans="1:10" ht="24" x14ac:dyDescent="0.25">
      <c r="A207" s="21" t="s">
        <v>98</v>
      </c>
      <c r="B207" s="21" t="s">
        <v>7</v>
      </c>
      <c r="C207" s="22"/>
      <c r="D207" s="8"/>
      <c r="E207" s="8"/>
      <c r="F207" s="8"/>
      <c r="G207" s="8"/>
      <c r="H207" s="8"/>
      <c r="I207" s="8"/>
      <c r="J207" s="43"/>
    </row>
    <row r="208" spans="1:10" x14ac:dyDescent="0.25">
      <c r="A208" s="23" t="s">
        <v>99</v>
      </c>
      <c r="B208" s="23" t="s">
        <v>31</v>
      </c>
      <c r="C208" s="24">
        <v>6</v>
      </c>
      <c r="D208" s="9">
        <v>0</v>
      </c>
      <c r="E208" s="9">
        <f>D208*C208</f>
        <v>0</v>
      </c>
      <c r="F208" s="9">
        <v>0</v>
      </c>
      <c r="G208" s="9">
        <f>F208*C208</f>
        <v>0</v>
      </c>
      <c r="H208" s="9">
        <f>F208+D208</f>
        <v>0</v>
      </c>
      <c r="I208" s="9">
        <f>G208+E208</f>
        <v>0</v>
      </c>
      <c r="J208" s="43"/>
    </row>
    <row r="209" spans="1:10" x14ac:dyDescent="0.25">
      <c r="A209" s="21" t="s">
        <v>100</v>
      </c>
      <c r="B209" s="21" t="s">
        <v>7</v>
      </c>
      <c r="C209" s="22"/>
      <c r="D209" s="8"/>
      <c r="E209" s="8"/>
      <c r="F209" s="8"/>
      <c r="G209" s="8"/>
      <c r="H209" s="8"/>
      <c r="I209" s="8"/>
      <c r="J209" s="43"/>
    </row>
    <row r="210" spans="1:10" x14ac:dyDescent="0.25">
      <c r="A210" s="23" t="s">
        <v>101</v>
      </c>
      <c r="B210" s="23" t="s">
        <v>102</v>
      </c>
      <c r="C210" s="24">
        <v>15</v>
      </c>
      <c r="D210" s="9">
        <v>0</v>
      </c>
      <c r="E210" s="9">
        <f>D210*C210</f>
        <v>0</v>
      </c>
      <c r="F210" s="9">
        <v>0</v>
      </c>
      <c r="G210" s="9">
        <f>F210*C210</f>
        <v>0</v>
      </c>
      <c r="H210" s="9">
        <f>F210+D210</f>
        <v>0</v>
      </c>
      <c r="I210" s="9">
        <f>G210+E210</f>
        <v>0</v>
      </c>
      <c r="J210" s="43"/>
    </row>
    <row r="211" spans="1:10" x14ac:dyDescent="0.25">
      <c r="A211" s="23" t="s">
        <v>103</v>
      </c>
      <c r="B211" s="23" t="s">
        <v>31</v>
      </c>
      <c r="C211" s="24">
        <v>9</v>
      </c>
      <c r="D211" s="9">
        <v>0</v>
      </c>
      <c r="E211" s="9">
        <f>D211*C211</f>
        <v>0</v>
      </c>
      <c r="F211" s="9">
        <v>0</v>
      </c>
      <c r="G211" s="9">
        <f>F211*C211</f>
        <v>0</v>
      </c>
      <c r="H211" s="9">
        <f>F211+D211</f>
        <v>0</v>
      </c>
      <c r="I211" s="9">
        <f>G211+E211</f>
        <v>0</v>
      </c>
      <c r="J211" s="43"/>
    </row>
    <row r="212" spans="1:10" x14ac:dyDescent="0.25">
      <c r="A212" s="21" t="s">
        <v>104</v>
      </c>
      <c r="B212" s="21" t="s">
        <v>7</v>
      </c>
      <c r="C212" s="22"/>
      <c r="D212" s="8"/>
      <c r="E212" s="8"/>
      <c r="F212" s="8"/>
      <c r="G212" s="8"/>
      <c r="H212" s="8"/>
      <c r="I212" s="8"/>
      <c r="J212" s="43"/>
    </row>
    <row r="213" spans="1:10" x14ac:dyDescent="0.25">
      <c r="A213" s="23" t="s">
        <v>105</v>
      </c>
      <c r="B213" s="23" t="s">
        <v>31</v>
      </c>
      <c r="C213" s="24">
        <v>12</v>
      </c>
      <c r="D213" s="9"/>
      <c r="E213" s="9"/>
      <c r="F213" s="9">
        <v>0</v>
      </c>
      <c r="G213" s="9">
        <f>F213*C213</f>
        <v>0</v>
      </c>
      <c r="H213" s="9">
        <f>F213</f>
        <v>0</v>
      </c>
      <c r="I213" s="9">
        <f>H213*C213</f>
        <v>0</v>
      </c>
      <c r="J213" s="43"/>
    </row>
    <row r="214" spans="1:10" x14ac:dyDescent="0.25">
      <c r="A214" s="30" t="s">
        <v>106</v>
      </c>
      <c r="B214" s="30" t="s">
        <v>7</v>
      </c>
      <c r="C214" s="31"/>
      <c r="D214" s="13"/>
      <c r="E214" s="13">
        <f>E211+E210+E208+E206</f>
        <v>0</v>
      </c>
      <c r="F214" s="13"/>
      <c r="G214" s="13">
        <f>G213+G211+G210+G208+G206+G204+G202</f>
        <v>0</v>
      </c>
      <c r="H214" s="13"/>
      <c r="I214" s="13">
        <f>I213+I211+I210+I208+I206+I204+I202</f>
        <v>0</v>
      </c>
      <c r="J214" s="43"/>
    </row>
    <row r="215" spans="1:10" x14ac:dyDescent="0.25">
      <c r="A215" s="30" t="s">
        <v>107</v>
      </c>
      <c r="B215" s="30" t="s">
        <v>7</v>
      </c>
      <c r="C215" s="31"/>
      <c r="D215" s="13"/>
      <c r="E215" s="13"/>
      <c r="F215" s="13"/>
      <c r="G215" s="13"/>
      <c r="H215" s="13"/>
      <c r="I215" s="13"/>
      <c r="J215" s="43"/>
    </row>
    <row r="216" spans="1:10" x14ac:dyDescent="0.25">
      <c r="A216" s="23" t="s">
        <v>108</v>
      </c>
      <c r="B216" s="23" t="s">
        <v>31</v>
      </c>
      <c r="C216" s="24">
        <v>1</v>
      </c>
      <c r="D216" s="9"/>
      <c r="E216" s="9"/>
      <c r="F216" s="9">
        <v>0</v>
      </c>
      <c r="G216" s="9">
        <f>F216*C216</f>
        <v>0</v>
      </c>
      <c r="H216" s="9">
        <f>F216</f>
        <v>0</v>
      </c>
      <c r="I216" s="9">
        <f>H216*C216</f>
        <v>0</v>
      </c>
      <c r="J216" s="43"/>
    </row>
    <row r="217" spans="1:10" ht="24" x14ac:dyDescent="0.25">
      <c r="A217" s="21" t="s">
        <v>109</v>
      </c>
      <c r="B217" s="21" t="s">
        <v>7</v>
      </c>
      <c r="C217" s="22"/>
      <c r="D217" s="8"/>
      <c r="E217" s="8"/>
      <c r="F217" s="8"/>
      <c r="G217" s="8"/>
      <c r="H217" s="8"/>
      <c r="I217" s="8"/>
      <c r="J217" s="43"/>
    </row>
    <row r="218" spans="1:10" x14ac:dyDescent="0.25">
      <c r="A218" s="23" t="s">
        <v>110</v>
      </c>
      <c r="B218" s="23" t="s">
        <v>31</v>
      </c>
      <c r="C218" s="24">
        <v>1</v>
      </c>
      <c r="D218" s="9"/>
      <c r="E218" s="9"/>
      <c r="F218" s="9">
        <v>0</v>
      </c>
      <c r="G218" s="9">
        <f>F218*C218</f>
        <v>0</v>
      </c>
      <c r="H218" s="9">
        <f>F218</f>
        <v>0</v>
      </c>
      <c r="I218" s="9">
        <f>H218*C218</f>
        <v>0</v>
      </c>
      <c r="J218" s="43"/>
    </row>
    <row r="219" spans="1:10" ht="24" x14ac:dyDescent="0.25">
      <c r="A219" s="21" t="s">
        <v>268</v>
      </c>
      <c r="B219" s="21" t="s">
        <v>7</v>
      </c>
      <c r="C219" s="22"/>
      <c r="D219" s="8"/>
      <c r="E219" s="8"/>
      <c r="F219" s="8"/>
      <c r="G219" s="8"/>
      <c r="H219" s="8"/>
      <c r="I219" s="8"/>
      <c r="J219" s="43"/>
    </row>
    <row r="220" spans="1:10" x14ac:dyDescent="0.25">
      <c r="A220" s="23" t="s">
        <v>197</v>
      </c>
      <c r="B220" s="23" t="s">
        <v>31</v>
      </c>
      <c r="C220" s="24">
        <v>1</v>
      </c>
      <c r="D220" s="9">
        <v>0</v>
      </c>
      <c r="E220" s="9">
        <f>D220*C220</f>
        <v>0</v>
      </c>
      <c r="F220" s="9">
        <v>0</v>
      </c>
      <c r="G220" s="9">
        <f>F220*C220</f>
        <v>0</v>
      </c>
      <c r="H220" s="9">
        <f>F220+D220</f>
        <v>0</v>
      </c>
      <c r="I220" s="9">
        <f>G220+E220</f>
        <v>0</v>
      </c>
      <c r="J220" s="43"/>
    </row>
    <row r="221" spans="1:10" ht="24" x14ac:dyDescent="0.25">
      <c r="A221" s="21" t="s">
        <v>112</v>
      </c>
      <c r="B221" s="21" t="s">
        <v>7</v>
      </c>
      <c r="C221" s="22"/>
      <c r="D221" s="8"/>
      <c r="E221" s="8"/>
      <c r="F221" s="8"/>
      <c r="G221" s="8"/>
      <c r="H221" s="8"/>
      <c r="I221" s="8"/>
      <c r="J221" s="43"/>
    </row>
    <row r="222" spans="1:10" ht="22.5" x14ac:dyDescent="0.25">
      <c r="A222" s="23" t="s">
        <v>113</v>
      </c>
      <c r="B222" s="23" t="s">
        <v>31</v>
      </c>
      <c r="C222" s="24">
        <v>1</v>
      </c>
      <c r="D222" s="9">
        <v>0</v>
      </c>
      <c r="E222" s="9">
        <f>D222*C222</f>
        <v>0</v>
      </c>
      <c r="F222" s="9">
        <v>0</v>
      </c>
      <c r="G222" s="9">
        <f>F222*C222</f>
        <v>0</v>
      </c>
      <c r="H222" s="9">
        <f>F222+D222</f>
        <v>0</v>
      </c>
      <c r="I222" s="9">
        <f>G222+E222</f>
        <v>0</v>
      </c>
      <c r="J222" s="43"/>
    </row>
    <row r="223" spans="1:10" x14ac:dyDescent="0.25">
      <c r="A223" s="21" t="s">
        <v>269</v>
      </c>
      <c r="B223" s="21" t="s">
        <v>7</v>
      </c>
      <c r="C223" s="22"/>
      <c r="D223" s="8"/>
      <c r="E223" s="8"/>
      <c r="F223" s="8"/>
      <c r="G223" s="8"/>
      <c r="H223" s="8"/>
      <c r="I223" s="8"/>
      <c r="J223" s="43"/>
    </row>
    <row r="224" spans="1:10" x14ac:dyDescent="0.25">
      <c r="A224" s="23" t="s">
        <v>114</v>
      </c>
      <c r="B224" s="23" t="s">
        <v>31</v>
      </c>
      <c r="C224" s="24">
        <v>3</v>
      </c>
      <c r="D224" s="9">
        <v>0</v>
      </c>
      <c r="E224" s="9">
        <f>D224*C224</f>
        <v>0</v>
      </c>
      <c r="F224" s="9">
        <v>0</v>
      </c>
      <c r="G224" s="9">
        <f>F224*C224</f>
        <v>0</v>
      </c>
      <c r="H224" s="9">
        <f>F224+D224</f>
        <v>0</v>
      </c>
      <c r="I224" s="9">
        <f>G224+E224</f>
        <v>0</v>
      </c>
      <c r="J224" s="43"/>
    </row>
    <row r="225" spans="1:10" x14ac:dyDescent="0.25">
      <c r="A225" s="21" t="s">
        <v>270</v>
      </c>
      <c r="B225" s="21" t="s">
        <v>7</v>
      </c>
      <c r="C225" s="22"/>
      <c r="D225" s="8"/>
      <c r="E225" s="8"/>
      <c r="F225" s="8"/>
      <c r="G225" s="8"/>
      <c r="H225" s="8"/>
      <c r="I225" s="8"/>
      <c r="J225" s="43"/>
    </row>
    <row r="226" spans="1:10" x14ac:dyDescent="0.25">
      <c r="A226" s="23" t="s">
        <v>115</v>
      </c>
      <c r="B226" s="23" t="s">
        <v>31</v>
      </c>
      <c r="C226" s="24">
        <v>1</v>
      </c>
      <c r="D226" s="9">
        <v>0</v>
      </c>
      <c r="E226" s="9">
        <f>D226*C226</f>
        <v>0</v>
      </c>
      <c r="F226" s="9">
        <v>0</v>
      </c>
      <c r="G226" s="9">
        <f>F226*C226</f>
        <v>0</v>
      </c>
      <c r="H226" s="9">
        <f>F226+D226</f>
        <v>0</v>
      </c>
      <c r="I226" s="9">
        <f>G226+E226</f>
        <v>0</v>
      </c>
      <c r="J226" s="43"/>
    </row>
    <row r="227" spans="1:10" x14ac:dyDescent="0.25">
      <c r="A227" s="21" t="s">
        <v>45</v>
      </c>
      <c r="B227" s="21" t="s">
        <v>7</v>
      </c>
      <c r="C227" s="22"/>
      <c r="D227" s="8"/>
      <c r="E227" s="8"/>
      <c r="F227" s="8"/>
      <c r="G227" s="8"/>
      <c r="H227" s="8"/>
      <c r="I227" s="8"/>
      <c r="J227" s="43"/>
    </row>
    <row r="228" spans="1:10" x14ac:dyDescent="0.25">
      <c r="A228" s="23" t="s">
        <v>116</v>
      </c>
      <c r="B228" s="23" t="s">
        <v>31</v>
      </c>
      <c r="C228" s="24">
        <v>1</v>
      </c>
      <c r="D228" s="9">
        <v>0</v>
      </c>
      <c r="E228" s="9">
        <f>D228*C228</f>
        <v>0</v>
      </c>
      <c r="F228" s="9">
        <v>0</v>
      </c>
      <c r="G228" s="9">
        <f>F228*C228</f>
        <v>0</v>
      </c>
      <c r="H228" s="9">
        <f>F228+D228</f>
        <v>0</v>
      </c>
      <c r="I228" s="9">
        <f>G228+E228</f>
        <v>0</v>
      </c>
      <c r="J228" s="43"/>
    </row>
    <row r="229" spans="1:10" x14ac:dyDescent="0.25">
      <c r="A229" s="21" t="s">
        <v>117</v>
      </c>
      <c r="B229" s="21" t="s">
        <v>7</v>
      </c>
      <c r="C229" s="22"/>
      <c r="D229" s="8"/>
      <c r="E229" s="8"/>
      <c r="F229" s="8"/>
      <c r="G229" s="8"/>
      <c r="H229" s="8"/>
      <c r="I229" s="8"/>
      <c r="J229" s="43"/>
    </row>
    <row r="230" spans="1:10" x14ac:dyDescent="0.25">
      <c r="A230" s="23" t="s">
        <v>118</v>
      </c>
      <c r="B230" s="23" t="s">
        <v>31</v>
      </c>
      <c r="C230" s="24">
        <v>1</v>
      </c>
      <c r="D230" s="9">
        <v>0</v>
      </c>
      <c r="E230" s="9">
        <f t="shared" ref="E230:E235" si="25">D230*C230</f>
        <v>0</v>
      </c>
      <c r="F230" s="9">
        <v>0</v>
      </c>
      <c r="G230" s="9">
        <f>F230*C230</f>
        <v>0</v>
      </c>
      <c r="H230" s="9">
        <f t="shared" ref="H230:I232" si="26">F230+D230</f>
        <v>0</v>
      </c>
      <c r="I230" s="9">
        <f t="shared" si="26"/>
        <v>0</v>
      </c>
      <c r="J230" s="43"/>
    </row>
    <row r="231" spans="1:10" x14ac:dyDescent="0.25">
      <c r="A231" s="23" t="s">
        <v>119</v>
      </c>
      <c r="B231" s="23" t="s">
        <v>31</v>
      </c>
      <c r="C231" s="24">
        <v>1</v>
      </c>
      <c r="D231" s="9">
        <v>0</v>
      </c>
      <c r="E231" s="9">
        <f t="shared" si="25"/>
        <v>0</v>
      </c>
      <c r="F231" s="9">
        <v>0</v>
      </c>
      <c r="G231" s="9">
        <f>F231*C231</f>
        <v>0</v>
      </c>
      <c r="H231" s="9">
        <f t="shared" si="26"/>
        <v>0</v>
      </c>
      <c r="I231" s="9">
        <f t="shared" si="26"/>
        <v>0</v>
      </c>
      <c r="J231" s="43"/>
    </row>
    <row r="232" spans="1:10" x14ac:dyDescent="0.25">
      <c r="A232" s="23" t="s">
        <v>120</v>
      </c>
      <c r="B232" s="23" t="s">
        <v>31</v>
      </c>
      <c r="C232" s="24">
        <v>1</v>
      </c>
      <c r="D232" s="9">
        <v>0</v>
      </c>
      <c r="E232" s="9">
        <f t="shared" si="25"/>
        <v>0</v>
      </c>
      <c r="F232" s="9">
        <v>0</v>
      </c>
      <c r="G232" s="9">
        <f>F232*C232</f>
        <v>0</v>
      </c>
      <c r="H232" s="9">
        <f t="shared" si="26"/>
        <v>0</v>
      </c>
      <c r="I232" s="9">
        <f t="shared" si="26"/>
        <v>0</v>
      </c>
      <c r="J232" s="43"/>
    </row>
    <row r="233" spans="1:10" x14ac:dyDescent="0.25">
      <c r="A233" s="23" t="s">
        <v>121</v>
      </c>
      <c r="B233" s="23" t="s">
        <v>31</v>
      </c>
      <c r="C233" s="24">
        <v>3</v>
      </c>
      <c r="D233" s="9">
        <v>0</v>
      </c>
      <c r="E233" s="9">
        <f t="shared" si="25"/>
        <v>0</v>
      </c>
      <c r="F233" s="9"/>
      <c r="G233" s="9"/>
      <c r="H233" s="9">
        <f>D233</f>
        <v>0</v>
      </c>
      <c r="I233" s="9">
        <f>D233*C233</f>
        <v>0</v>
      </c>
      <c r="J233" s="43"/>
    </row>
    <row r="234" spans="1:10" ht="22.5" x14ac:dyDescent="0.25">
      <c r="A234" s="23" t="s">
        <v>122</v>
      </c>
      <c r="B234" s="23" t="s">
        <v>31</v>
      </c>
      <c r="C234" s="24">
        <v>1</v>
      </c>
      <c r="D234" s="9">
        <v>0</v>
      </c>
      <c r="E234" s="9">
        <f t="shared" si="25"/>
        <v>0</v>
      </c>
      <c r="F234" s="9"/>
      <c r="G234" s="9"/>
      <c r="H234" s="9">
        <f>D234</f>
        <v>0</v>
      </c>
      <c r="I234" s="9">
        <f>D234*C234</f>
        <v>0</v>
      </c>
      <c r="J234" s="43"/>
    </row>
    <row r="235" spans="1:10" ht="22.5" x14ac:dyDescent="0.25">
      <c r="A235" s="23" t="s">
        <v>123</v>
      </c>
      <c r="B235" s="23" t="s">
        <v>31</v>
      </c>
      <c r="C235" s="24">
        <v>2</v>
      </c>
      <c r="D235" s="9">
        <v>0</v>
      </c>
      <c r="E235" s="9">
        <f t="shared" si="25"/>
        <v>0</v>
      </c>
      <c r="F235" s="9"/>
      <c r="G235" s="9"/>
      <c r="H235" s="9">
        <f>D235</f>
        <v>0</v>
      </c>
      <c r="I235" s="9">
        <f>D235*C235</f>
        <v>0</v>
      </c>
      <c r="J235" s="43"/>
    </row>
    <row r="236" spans="1:10" x14ac:dyDescent="0.25">
      <c r="A236" s="21" t="s">
        <v>124</v>
      </c>
      <c r="B236" s="21" t="s">
        <v>7</v>
      </c>
      <c r="C236" s="22"/>
      <c r="D236" s="8"/>
      <c r="E236" s="8"/>
      <c r="F236" s="8"/>
      <c r="G236" s="8"/>
      <c r="H236" s="8"/>
      <c r="I236" s="8"/>
      <c r="J236" s="43"/>
    </row>
    <row r="237" spans="1:10" ht="22.5" x14ac:dyDescent="0.25">
      <c r="A237" s="23" t="s">
        <v>125</v>
      </c>
      <c r="B237" s="23" t="s">
        <v>31</v>
      </c>
      <c r="C237" s="24">
        <v>1</v>
      </c>
      <c r="D237" s="9">
        <v>0</v>
      </c>
      <c r="E237" s="9">
        <f>D237*C237</f>
        <v>0</v>
      </c>
      <c r="F237" s="9">
        <v>0</v>
      </c>
      <c r="G237" s="9">
        <f>F237*C237</f>
        <v>0</v>
      </c>
      <c r="H237" s="9">
        <f>F237+D237</f>
        <v>0</v>
      </c>
      <c r="I237" s="9">
        <f>G237+E237</f>
        <v>0</v>
      </c>
      <c r="J237" s="43"/>
    </row>
    <row r="238" spans="1:10" x14ac:dyDescent="0.25">
      <c r="A238" s="21" t="s">
        <v>126</v>
      </c>
      <c r="B238" s="21" t="s">
        <v>7</v>
      </c>
      <c r="C238" s="22"/>
      <c r="D238" s="8"/>
      <c r="E238" s="8"/>
      <c r="F238" s="8"/>
      <c r="G238" s="8"/>
      <c r="H238" s="8"/>
      <c r="I238" s="8"/>
      <c r="J238" s="43"/>
    </row>
    <row r="239" spans="1:10" x14ac:dyDescent="0.25">
      <c r="A239" s="23" t="s">
        <v>80</v>
      </c>
      <c r="B239" s="23" t="s">
        <v>31</v>
      </c>
      <c r="C239" s="24">
        <v>2</v>
      </c>
      <c r="D239" s="9">
        <v>0</v>
      </c>
      <c r="E239" s="9">
        <f>D239*C239</f>
        <v>0</v>
      </c>
      <c r="F239" s="9">
        <v>0</v>
      </c>
      <c r="G239" s="9">
        <f>F239*C239</f>
        <v>0</v>
      </c>
      <c r="H239" s="9">
        <f t="shared" ref="H239:I241" si="27">F239+D239</f>
        <v>0</v>
      </c>
      <c r="I239" s="9">
        <f t="shared" si="27"/>
        <v>0</v>
      </c>
      <c r="J239" s="43"/>
    </row>
    <row r="240" spans="1:10" x14ac:dyDescent="0.25">
      <c r="A240" s="23" t="s">
        <v>127</v>
      </c>
      <c r="B240" s="23" t="s">
        <v>31</v>
      </c>
      <c r="C240" s="24">
        <v>1</v>
      </c>
      <c r="D240" s="9">
        <v>0</v>
      </c>
      <c r="E240" s="9">
        <f>D240*C240</f>
        <v>0</v>
      </c>
      <c r="F240" s="9">
        <v>0</v>
      </c>
      <c r="G240" s="9">
        <f>F240*C240</f>
        <v>0</v>
      </c>
      <c r="H240" s="9">
        <f t="shared" si="27"/>
        <v>0</v>
      </c>
      <c r="I240" s="9">
        <f t="shared" si="27"/>
        <v>0</v>
      </c>
      <c r="J240" s="43"/>
    </row>
    <row r="241" spans="1:10" x14ac:dyDescent="0.25">
      <c r="A241" s="23" t="s">
        <v>128</v>
      </c>
      <c r="B241" s="23" t="s">
        <v>31</v>
      </c>
      <c r="C241" s="24">
        <v>1</v>
      </c>
      <c r="D241" s="9">
        <v>0</v>
      </c>
      <c r="E241" s="9">
        <f>D241*C241</f>
        <v>0</v>
      </c>
      <c r="F241" s="9">
        <v>0</v>
      </c>
      <c r="G241" s="9">
        <f>F241*C241</f>
        <v>0</v>
      </c>
      <c r="H241" s="9">
        <f t="shared" si="27"/>
        <v>0</v>
      </c>
      <c r="I241" s="9">
        <f t="shared" si="27"/>
        <v>0</v>
      </c>
      <c r="J241" s="43"/>
    </row>
    <row r="242" spans="1:10" ht="22.5" x14ac:dyDescent="0.25">
      <c r="A242" s="23" t="s">
        <v>129</v>
      </c>
      <c r="B242" s="23" t="s">
        <v>31</v>
      </c>
      <c r="C242" s="24">
        <v>1</v>
      </c>
      <c r="D242" s="9">
        <v>0</v>
      </c>
      <c r="E242" s="9">
        <f>D242*C242</f>
        <v>0</v>
      </c>
      <c r="F242" s="9"/>
      <c r="G242" s="9"/>
      <c r="H242" s="9">
        <f>D242</f>
        <v>0</v>
      </c>
      <c r="I242" s="9">
        <f>D242*C242</f>
        <v>0</v>
      </c>
      <c r="J242" s="43"/>
    </row>
    <row r="243" spans="1:10" ht="24" x14ac:dyDescent="0.25">
      <c r="A243" s="21" t="s">
        <v>130</v>
      </c>
      <c r="B243" s="21" t="s">
        <v>7</v>
      </c>
      <c r="C243" s="22"/>
      <c r="D243" s="8"/>
      <c r="E243" s="8"/>
      <c r="F243" s="8"/>
      <c r="G243" s="8"/>
      <c r="H243" s="8"/>
      <c r="I243" s="8"/>
      <c r="J243" s="43"/>
    </row>
    <row r="244" spans="1:10" ht="22.5" x14ac:dyDescent="0.25">
      <c r="A244" s="23" t="s">
        <v>131</v>
      </c>
      <c r="B244" s="23" t="s">
        <v>31</v>
      </c>
      <c r="C244" s="24">
        <v>2</v>
      </c>
      <c r="D244" s="9">
        <v>0</v>
      </c>
      <c r="E244" s="9">
        <f>D244*C244</f>
        <v>0</v>
      </c>
      <c r="F244" s="9">
        <v>0</v>
      </c>
      <c r="G244" s="9">
        <f>F244*C244</f>
        <v>0</v>
      </c>
      <c r="H244" s="9">
        <f>F244+D244</f>
        <v>0</v>
      </c>
      <c r="I244" s="9">
        <f>G244+E244</f>
        <v>0</v>
      </c>
      <c r="J244" s="43"/>
    </row>
    <row r="245" spans="1:10" ht="46.5" x14ac:dyDescent="0.25">
      <c r="A245" s="21" t="s">
        <v>271</v>
      </c>
      <c r="B245" s="21" t="s">
        <v>7</v>
      </c>
      <c r="C245" s="22"/>
      <c r="D245" s="8"/>
      <c r="E245" s="8"/>
      <c r="F245" s="8"/>
      <c r="G245" s="8"/>
      <c r="H245" s="8"/>
      <c r="I245" s="8"/>
      <c r="J245" s="43"/>
    </row>
    <row r="246" spans="1:10" x14ac:dyDescent="0.25">
      <c r="A246" s="23" t="s">
        <v>132</v>
      </c>
      <c r="B246" s="23" t="s">
        <v>31</v>
      </c>
      <c r="C246" s="24">
        <v>20</v>
      </c>
      <c r="D246" s="9">
        <v>0</v>
      </c>
      <c r="E246" s="9">
        <f>D246*C246</f>
        <v>0</v>
      </c>
      <c r="F246" s="9"/>
      <c r="G246" s="9"/>
      <c r="H246" s="9">
        <f>D246</f>
        <v>0</v>
      </c>
      <c r="I246" s="9">
        <f>D246*C246</f>
        <v>0</v>
      </c>
      <c r="J246" s="43"/>
    </row>
    <row r="247" spans="1:10" x14ac:dyDescent="0.25">
      <c r="A247" s="23" t="s">
        <v>133</v>
      </c>
      <c r="B247" s="23" t="s">
        <v>31</v>
      </c>
      <c r="C247" s="24">
        <v>30</v>
      </c>
      <c r="D247" s="9">
        <v>0</v>
      </c>
      <c r="E247" s="9">
        <f>D247*C247</f>
        <v>0</v>
      </c>
      <c r="F247" s="9"/>
      <c r="G247" s="9"/>
      <c r="H247" s="9">
        <f>D247</f>
        <v>0</v>
      </c>
      <c r="I247" s="9">
        <f>D247*C247</f>
        <v>0</v>
      </c>
      <c r="J247" s="43"/>
    </row>
    <row r="248" spans="1:10" ht="22.5" x14ac:dyDescent="0.25">
      <c r="A248" s="23" t="s">
        <v>134</v>
      </c>
      <c r="B248" s="23" t="s">
        <v>31</v>
      </c>
      <c r="C248" s="24">
        <v>16</v>
      </c>
      <c r="D248" s="9">
        <v>0</v>
      </c>
      <c r="E248" s="9">
        <f>D248*C248</f>
        <v>0</v>
      </c>
      <c r="F248" s="9"/>
      <c r="G248" s="9"/>
      <c r="H248" s="9">
        <f>D248</f>
        <v>0</v>
      </c>
      <c r="I248" s="9">
        <f>D248*C248</f>
        <v>0</v>
      </c>
      <c r="J248" s="43"/>
    </row>
    <row r="249" spans="1:10" x14ac:dyDescent="0.25">
      <c r="A249" s="23" t="s">
        <v>135</v>
      </c>
      <c r="B249" s="23" t="s">
        <v>31</v>
      </c>
      <c r="C249" s="24">
        <v>35</v>
      </c>
      <c r="D249" s="9">
        <v>0</v>
      </c>
      <c r="E249" s="9">
        <f>D249*C249</f>
        <v>0</v>
      </c>
      <c r="F249" s="9"/>
      <c r="G249" s="9"/>
      <c r="H249" s="9">
        <f>D249</f>
        <v>0</v>
      </c>
      <c r="I249" s="9">
        <f>D249*C249</f>
        <v>0</v>
      </c>
      <c r="J249" s="43"/>
    </row>
    <row r="250" spans="1:10" x14ac:dyDescent="0.25">
      <c r="A250" s="23" t="s">
        <v>136</v>
      </c>
      <c r="B250" s="23" t="s">
        <v>31</v>
      </c>
      <c r="C250" s="24">
        <v>10</v>
      </c>
      <c r="D250" s="9">
        <v>0</v>
      </c>
      <c r="E250" s="9">
        <f>D250*C250</f>
        <v>0</v>
      </c>
      <c r="F250" s="9"/>
      <c r="G250" s="9"/>
      <c r="H250" s="9">
        <f>D250</f>
        <v>0</v>
      </c>
      <c r="I250" s="9">
        <f>D250*C250</f>
        <v>0</v>
      </c>
      <c r="J250" s="43"/>
    </row>
    <row r="251" spans="1:10" x14ac:dyDescent="0.25">
      <c r="A251" s="21" t="s">
        <v>137</v>
      </c>
      <c r="B251" s="21" t="s">
        <v>7</v>
      </c>
      <c r="C251" s="22"/>
      <c r="D251" s="8"/>
      <c r="E251" s="8"/>
      <c r="F251" s="8"/>
      <c r="G251" s="8"/>
      <c r="H251" s="8"/>
      <c r="I251" s="8"/>
      <c r="J251" s="43"/>
    </row>
    <row r="252" spans="1:10" x14ac:dyDescent="0.25">
      <c r="A252" s="23" t="s">
        <v>138</v>
      </c>
      <c r="B252" s="23" t="s">
        <v>31</v>
      </c>
      <c r="C252" s="24">
        <v>4</v>
      </c>
      <c r="D252" s="9">
        <v>0</v>
      </c>
      <c r="E252" s="9">
        <f>D252*C252</f>
        <v>0</v>
      </c>
      <c r="F252" s="9"/>
      <c r="G252" s="9"/>
      <c r="H252" s="9">
        <f>D252</f>
        <v>0</v>
      </c>
      <c r="I252" s="9">
        <f>D252*C252</f>
        <v>0</v>
      </c>
      <c r="J252" s="43"/>
    </row>
    <row r="253" spans="1:10" x14ac:dyDescent="0.25">
      <c r="A253" s="21" t="s">
        <v>139</v>
      </c>
      <c r="B253" s="21" t="s">
        <v>7</v>
      </c>
      <c r="C253" s="22"/>
      <c r="D253" s="8"/>
      <c r="E253" s="8"/>
      <c r="F253" s="8"/>
      <c r="G253" s="8"/>
      <c r="H253" s="8"/>
      <c r="I253" s="8"/>
      <c r="J253" s="43"/>
    </row>
    <row r="254" spans="1:10" x14ac:dyDescent="0.25">
      <c r="A254" s="23" t="s">
        <v>140</v>
      </c>
      <c r="B254" s="23" t="s">
        <v>31</v>
      </c>
      <c r="C254" s="24">
        <v>3</v>
      </c>
      <c r="D254" s="9">
        <v>0</v>
      </c>
      <c r="E254" s="9">
        <f>D254*C254</f>
        <v>0</v>
      </c>
      <c r="F254" s="9"/>
      <c r="G254" s="9"/>
      <c r="H254" s="9">
        <f>D254</f>
        <v>0</v>
      </c>
      <c r="I254" s="9">
        <f>D254*C254</f>
        <v>0</v>
      </c>
      <c r="J254" s="43"/>
    </row>
    <row r="255" spans="1:10" ht="22.5" x14ac:dyDescent="0.25">
      <c r="A255" s="23" t="s">
        <v>141</v>
      </c>
      <c r="B255" s="23" t="s">
        <v>31</v>
      </c>
      <c r="C255" s="24">
        <v>1</v>
      </c>
      <c r="D255" s="9">
        <v>0</v>
      </c>
      <c r="E255" s="9">
        <f>D255*C255</f>
        <v>0</v>
      </c>
      <c r="F255" s="9">
        <v>0</v>
      </c>
      <c r="G255" s="9">
        <f>F255*C255</f>
        <v>0</v>
      </c>
      <c r="H255" s="9">
        <f>F255+D255</f>
        <v>0</v>
      </c>
      <c r="I255" s="9">
        <f>G255+E255</f>
        <v>0</v>
      </c>
      <c r="J255" s="43"/>
    </row>
    <row r="256" spans="1:10" x14ac:dyDescent="0.25">
      <c r="A256" s="30" t="s">
        <v>142</v>
      </c>
      <c r="B256" s="30" t="s">
        <v>7</v>
      </c>
      <c r="C256" s="31"/>
      <c r="D256" s="13"/>
      <c r="E256" s="13">
        <f>E255+E254+E252+E250+E249+E248+E247+E246+E244+E242+E241+E240+E239+E237+E235+E234+E233+E232+E231+E230+E228+E226+E224++E222+E220</f>
        <v>0</v>
      </c>
      <c r="F256" s="13"/>
      <c r="G256" s="13">
        <f>G255+G244+G241+G240+G239+G237+G232+G231+G230+G228+G226+G224+G222+G220+G218+G216</f>
        <v>0</v>
      </c>
      <c r="H256" s="13"/>
      <c r="I256" s="13">
        <f>I255+I254+I252+I250+I249+I248+I247+I246+I244+I242+I241+I240+I239+I237+I235+I234+I233+I232+I231+I230+I228+I226++I224+I222+I220+I218+I216</f>
        <v>0</v>
      </c>
      <c r="J256" s="43"/>
    </row>
    <row r="257" spans="1:10" x14ac:dyDescent="0.25">
      <c r="A257" s="30" t="s">
        <v>143</v>
      </c>
      <c r="B257" s="30" t="s">
        <v>7</v>
      </c>
      <c r="C257" s="31"/>
      <c r="D257" s="13"/>
      <c r="E257" s="13"/>
      <c r="F257" s="13"/>
      <c r="G257" s="13"/>
      <c r="H257" s="13"/>
      <c r="I257" s="13"/>
      <c r="J257" s="43"/>
    </row>
    <row r="258" spans="1:10" x14ac:dyDescent="0.25">
      <c r="A258" s="21" t="s">
        <v>209</v>
      </c>
      <c r="B258" s="21" t="s">
        <v>7</v>
      </c>
      <c r="C258" s="22"/>
      <c r="D258" s="8"/>
      <c r="E258" s="8"/>
      <c r="F258" s="8"/>
      <c r="G258" s="8"/>
      <c r="H258" s="8"/>
      <c r="I258" s="8"/>
      <c r="J258" s="43"/>
    </row>
    <row r="259" spans="1:10" x14ac:dyDescent="0.25">
      <c r="A259" s="23" t="s">
        <v>144</v>
      </c>
      <c r="B259" s="23" t="s">
        <v>102</v>
      </c>
      <c r="C259" s="24">
        <v>10</v>
      </c>
      <c r="D259" s="9">
        <v>0</v>
      </c>
      <c r="E259" s="9">
        <f t="shared" ref="E259:E266" si="28">D259*C259</f>
        <v>0</v>
      </c>
      <c r="F259" s="9">
        <v>0</v>
      </c>
      <c r="G259" s="9">
        <f t="shared" ref="G259:G266" si="29">F259*C259</f>
        <v>0</v>
      </c>
      <c r="H259" s="9">
        <f t="shared" ref="H259:I266" si="30">F259+D259</f>
        <v>0</v>
      </c>
      <c r="I259" s="9">
        <f t="shared" si="30"/>
        <v>0</v>
      </c>
      <c r="J259" s="43"/>
    </row>
    <row r="260" spans="1:10" x14ac:dyDescent="0.25">
      <c r="A260" s="23" t="s">
        <v>145</v>
      </c>
      <c r="B260" s="23" t="s">
        <v>102</v>
      </c>
      <c r="C260" s="24">
        <v>10</v>
      </c>
      <c r="D260" s="9">
        <v>0</v>
      </c>
      <c r="E260" s="9">
        <f t="shared" si="28"/>
        <v>0</v>
      </c>
      <c r="F260" s="9">
        <v>0</v>
      </c>
      <c r="G260" s="9">
        <f t="shared" si="29"/>
        <v>0</v>
      </c>
      <c r="H260" s="9">
        <f t="shared" si="30"/>
        <v>0</v>
      </c>
      <c r="I260" s="9">
        <f t="shared" si="30"/>
        <v>0</v>
      </c>
      <c r="J260" s="43"/>
    </row>
    <row r="261" spans="1:10" x14ac:dyDescent="0.25">
      <c r="A261" s="23" t="s">
        <v>146</v>
      </c>
      <c r="B261" s="23" t="s">
        <v>102</v>
      </c>
      <c r="C261" s="24">
        <v>5</v>
      </c>
      <c r="D261" s="9">
        <v>0</v>
      </c>
      <c r="E261" s="9">
        <f t="shared" si="28"/>
        <v>0</v>
      </c>
      <c r="F261" s="9">
        <v>0</v>
      </c>
      <c r="G261" s="9">
        <f t="shared" si="29"/>
        <v>0</v>
      </c>
      <c r="H261" s="9">
        <f t="shared" si="30"/>
        <v>0</v>
      </c>
      <c r="I261" s="9">
        <f t="shared" si="30"/>
        <v>0</v>
      </c>
      <c r="J261" s="43"/>
    </row>
    <row r="262" spans="1:10" x14ac:dyDescent="0.25">
      <c r="A262" s="23" t="s">
        <v>147</v>
      </c>
      <c r="B262" s="23" t="s">
        <v>102</v>
      </c>
      <c r="C262" s="24">
        <v>5</v>
      </c>
      <c r="D262" s="9">
        <v>0</v>
      </c>
      <c r="E262" s="9">
        <f t="shared" si="28"/>
        <v>0</v>
      </c>
      <c r="F262" s="9">
        <v>0</v>
      </c>
      <c r="G262" s="9">
        <f t="shared" si="29"/>
        <v>0</v>
      </c>
      <c r="H262" s="9">
        <f t="shared" si="30"/>
        <v>0</v>
      </c>
      <c r="I262" s="9">
        <f t="shared" si="30"/>
        <v>0</v>
      </c>
      <c r="J262" s="43"/>
    </row>
    <row r="263" spans="1:10" x14ac:dyDescent="0.25">
      <c r="A263" s="23" t="s">
        <v>148</v>
      </c>
      <c r="B263" s="23" t="s">
        <v>102</v>
      </c>
      <c r="C263" s="24">
        <v>30</v>
      </c>
      <c r="D263" s="9">
        <v>0</v>
      </c>
      <c r="E263" s="9">
        <f t="shared" si="28"/>
        <v>0</v>
      </c>
      <c r="F263" s="9">
        <v>0</v>
      </c>
      <c r="G263" s="9">
        <f t="shared" si="29"/>
        <v>0</v>
      </c>
      <c r="H263" s="9">
        <f t="shared" si="30"/>
        <v>0</v>
      </c>
      <c r="I263" s="9">
        <f t="shared" si="30"/>
        <v>0</v>
      </c>
      <c r="J263" s="43"/>
    </row>
    <row r="264" spans="1:10" x14ac:dyDescent="0.25">
      <c r="A264" s="23" t="s">
        <v>149</v>
      </c>
      <c r="B264" s="23" t="s">
        <v>102</v>
      </c>
      <c r="C264" s="24">
        <v>20</v>
      </c>
      <c r="D264" s="9">
        <v>0</v>
      </c>
      <c r="E264" s="9">
        <f t="shared" si="28"/>
        <v>0</v>
      </c>
      <c r="F264" s="9">
        <v>0</v>
      </c>
      <c r="G264" s="9">
        <f t="shared" si="29"/>
        <v>0</v>
      </c>
      <c r="H264" s="9">
        <f t="shared" si="30"/>
        <v>0</v>
      </c>
      <c r="I264" s="9">
        <f t="shared" si="30"/>
        <v>0</v>
      </c>
      <c r="J264" s="43"/>
    </row>
    <row r="265" spans="1:10" x14ac:dyDescent="0.25">
      <c r="A265" s="23" t="s">
        <v>150</v>
      </c>
      <c r="B265" s="23" t="s">
        <v>102</v>
      </c>
      <c r="C265" s="24">
        <v>10</v>
      </c>
      <c r="D265" s="9">
        <v>0</v>
      </c>
      <c r="E265" s="9">
        <f t="shared" si="28"/>
        <v>0</v>
      </c>
      <c r="F265" s="9">
        <v>0</v>
      </c>
      <c r="G265" s="9">
        <f t="shared" si="29"/>
        <v>0</v>
      </c>
      <c r="H265" s="9">
        <f t="shared" si="30"/>
        <v>0</v>
      </c>
      <c r="I265" s="9">
        <f t="shared" si="30"/>
        <v>0</v>
      </c>
      <c r="J265" s="43"/>
    </row>
    <row r="266" spans="1:10" x14ac:dyDescent="0.25">
      <c r="A266" s="23" t="s">
        <v>151</v>
      </c>
      <c r="B266" s="23" t="s">
        <v>102</v>
      </c>
      <c r="C266" s="24">
        <v>10</v>
      </c>
      <c r="D266" s="9">
        <v>0</v>
      </c>
      <c r="E266" s="9">
        <f t="shared" si="28"/>
        <v>0</v>
      </c>
      <c r="F266" s="9">
        <v>0</v>
      </c>
      <c r="G266" s="9">
        <f t="shared" si="29"/>
        <v>0</v>
      </c>
      <c r="H266" s="9">
        <f t="shared" si="30"/>
        <v>0</v>
      </c>
      <c r="I266" s="9">
        <f t="shared" si="30"/>
        <v>0</v>
      </c>
      <c r="J266" s="43"/>
    </row>
    <row r="267" spans="1:10" x14ac:dyDescent="0.25">
      <c r="A267" s="21" t="s">
        <v>152</v>
      </c>
      <c r="B267" s="21" t="s">
        <v>7</v>
      </c>
      <c r="C267" s="22"/>
      <c r="D267" s="8"/>
      <c r="E267" s="8"/>
      <c r="F267" s="8"/>
      <c r="G267" s="8"/>
      <c r="H267" s="8"/>
      <c r="I267" s="8"/>
      <c r="J267" s="43"/>
    </row>
    <row r="268" spans="1:10" x14ac:dyDescent="0.25">
      <c r="A268" s="23" t="s">
        <v>153</v>
      </c>
      <c r="B268" s="23" t="s">
        <v>31</v>
      </c>
      <c r="C268" s="24">
        <v>10</v>
      </c>
      <c r="D268" s="9">
        <v>0</v>
      </c>
      <c r="E268" s="9">
        <f>D268*C268</f>
        <v>0</v>
      </c>
      <c r="F268" s="9"/>
      <c r="G268" s="9"/>
      <c r="H268" s="9">
        <f>D268</f>
        <v>0</v>
      </c>
      <c r="I268" s="9">
        <f>D268*C268</f>
        <v>0</v>
      </c>
      <c r="J268" s="44"/>
    </row>
    <row r="269" spans="1:10" x14ac:dyDescent="0.25">
      <c r="A269" s="21" t="s">
        <v>154</v>
      </c>
      <c r="B269" s="21" t="s">
        <v>7</v>
      </c>
      <c r="C269" s="22"/>
      <c r="D269" s="8"/>
      <c r="E269" s="8"/>
      <c r="F269" s="8"/>
      <c r="G269" s="8"/>
      <c r="H269" s="8"/>
      <c r="I269" s="8"/>
      <c r="J269" s="43"/>
    </row>
    <row r="270" spans="1:10" x14ac:dyDescent="0.25">
      <c r="A270" s="23" t="s">
        <v>155</v>
      </c>
      <c r="B270" s="23" t="s">
        <v>102</v>
      </c>
      <c r="C270" s="24">
        <v>6</v>
      </c>
      <c r="D270" s="9">
        <v>0</v>
      </c>
      <c r="E270" s="9">
        <f>D270*C270</f>
        <v>0</v>
      </c>
      <c r="F270" s="9">
        <v>0</v>
      </c>
      <c r="G270" s="9">
        <f>F270*C270</f>
        <v>0</v>
      </c>
      <c r="H270" s="9">
        <f>F270+D270</f>
        <v>0</v>
      </c>
      <c r="I270" s="9">
        <f>G270+E270</f>
        <v>0</v>
      </c>
      <c r="J270" s="43"/>
    </row>
    <row r="271" spans="1:10" x14ac:dyDescent="0.25">
      <c r="A271" s="21" t="s">
        <v>154</v>
      </c>
      <c r="B271" s="21" t="s">
        <v>7</v>
      </c>
      <c r="C271" s="22"/>
      <c r="D271" s="8"/>
      <c r="E271" s="8"/>
      <c r="F271" s="8"/>
      <c r="G271" s="8"/>
      <c r="H271" s="8"/>
      <c r="I271" s="8"/>
      <c r="J271" s="43"/>
    </row>
    <row r="272" spans="1:10" x14ac:dyDescent="0.25">
      <c r="A272" s="23" t="s">
        <v>156</v>
      </c>
      <c r="B272" s="23" t="s">
        <v>102</v>
      </c>
      <c r="C272" s="24">
        <v>8</v>
      </c>
      <c r="D272" s="9">
        <v>0</v>
      </c>
      <c r="E272" s="9">
        <f>D272*C272</f>
        <v>0</v>
      </c>
      <c r="F272" s="9">
        <v>0</v>
      </c>
      <c r="G272" s="9">
        <f>F272*C272</f>
        <v>0</v>
      </c>
      <c r="H272" s="9">
        <f>F272+D272</f>
        <v>0</v>
      </c>
      <c r="I272" s="9">
        <f>G272+E272</f>
        <v>0</v>
      </c>
      <c r="J272" s="43"/>
    </row>
    <row r="273" spans="1:10" x14ac:dyDescent="0.25">
      <c r="A273" s="23" t="s">
        <v>157</v>
      </c>
      <c r="B273" s="23" t="s">
        <v>102</v>
      </c>
      <c r="C273" s="24">
        <v>4</v>
      </c>
      <c r="D273" s="9">
        <v>0</v>
      </c>
      <c r="E273" s="9">
        <f>D273*C273</f>
        <v>0</v>
      </c>
      <c r="F273" s="9">
        <v>0</v>
      </c>
      <c r="G273" s="9">
        <f>F273*C273</f>
        <v>0</v>
      </c>
      <c r="H273" s="9">
        <f>F273+D273</f>
        <v>0</v>
      </c>
      <c r="I273" s="9">
        <f>G273+E273</f>
        <v>0</v>
      </c>
      <c r="J273" s="43"/>
    </row>
    <row r="274" spans="1:10" x14ac:dyDescent="0.25">
      <c r="A274" s="21" t="s">
        <v>159</v>
      </c>
      <c r="B274" s="21" t="s">
        <v>7</v>
      </c>
      <c r="C274" s="22"/>
      <c r="D274" s="8"/>
      <c r="E274" s="8"/>
      <c r="F274" s="8"/>
      <c r="G274" s="8"/>
      <c r="H274" s="8"/>
      <c r="I274" s="8"/>
      <c r="J274" s="43"/>
    </row>
    <row r="275" spans="1:10" x14ac:dyDescent="0.25">
      <c r="A275" s="23" t="s">
        <v>160</v>
      </c>
      <c r="B275" s="23" t="s">
        <v>102</v>
      </c>
      <c r="C275" s="24">
        <v>6</v>
      </c>
      <c r="D275" s="9">
        <v>0</v>
      </c>
      <c r="E275" s="9">
        <f>D275*C275</f>
        <v>0</v>
      </c>
      <c r="F275" s="9">
        <v>0</v>
      </c>
      <c r="G275" s="9">
        <f>F275*C275</f>
        <v>0</v>
      </c>
      <c r="H275" s="9">
        <f>F275+D275</f>
        <v>0</v>
      </c>
      <c r="I275" s="9">
        <f>G275+E275</f>
        <v>0</v>
      </c>
      <c r="J275" s="43"/>
    </row>
    <row r="276" spans="1:10" x14ac:dyDescent="0.25">
      <c r="A276" s="21" t="s">
        <v>161</v>
      </c>
      <c r="B276" s="21" t="s">
        <v>7</v>
      </c>
      <c r="C276" s="22"/>
      <c r="D276" s="8"/>
      <c r="E276" s="8"/>
      <c r="F276" s="8"/>
      <c r="G276" s="8"/>
      <c r="H276" s="8"/>
      <c r="I276" s="8"/>
      <c r="J276" s="43"/>
    </row>
    <row r="277" spans="1:10" x14ac:dyDescent="0.25">
      <c r="A277" s="23" t="s">
        <v>162</v>
      </c>
      <c r="B277" s="23" t="s">
        <v>31</v>
      </c>
      <c r="C277" s="24">
        <v>6</v>
      </c>
      <c r="D277" s="9"/>
      <c r="E277" s="9"/>
      <c r="F277" s="9">
        <v>0</v>
      </c>
      <c r="G277" s="9">
        <f>F277*C277</f>
        <v>0</v>
      </c>
      <c r="H277" s="9">
        <f>F277</f>
        <v>0</v>
      </c>
      <c r="I277" s="9">
        <f>H277*C277</f>
        <v>0</v>
      </c>
      <c r="J277" s="43"/>
    </row>
    <row r="278" spans="1:10" x14ac:dyDescent="0.25">
      <c r="A278" s="23" t="s">
        <v>163</v>
      </c>
      <c r="B278" s="23" t="s">
        <v>31</v>
      </c>
      <c r="C278" s="24">
        <v>6</v>
      </c>
      <c r="D278" s="9"/>
      <c r="E278" s="9"/>
      <c r="F278" s="9">
        <v>0</v>
      </c>
      <c r="G278" s="9">
        <f>F278*C278</f>
        <v>0</v>
      </c>
      <c r="H278" s="9">
        <f>F278</f>
        <v>0</v>
      </c>
      <c r="I278" s="9">
        <f>H278*C278</f>
        <v>0</v>
      </c>
      <c r="J278" s="43"/>
    </row>
    <row r="279" spans="1:10" x14ac:dyDescent="0.25">
      <c r="A279" s="21" t="s">
        <v>164</v>
      </c>
      <c r="B279" s="21" t="s">
        <v>7</v>
      </c>
      <c r="C279" s="22"/>
      <c r="D279" s="8"/>
      <c r="E279" s="8"/>
      <c r="F279" s="8"/>
      <c r="G279" s="8"/>
      <c r="H279" s="8"/>
      <c r="I279" s="8"/>
      <c r="J279" s="43"/>
    </row>
    <row r="280" spans="1:10" x14ac:dyDescent="0.25">
      <c r="A280" s="23" t="s">
        <v>165</v>
      </c>
      <c r="B280" s="23" t="s">
        <v>31</v>
      </c>
      <c r="C280" s="24">
        <v>140</v>
      </c>
      <c r="D280" s="9"/>
      <c r="E280" s="9"/>
      <c r="F280" s="9">
        <v>0</v>
      </c>
      <c r="G280" s="9">
        <f>F280*C280</f>
        <v>0</v>
      </c>
      <c r="H280" s="9">
        <f>F280</f>
        <v>0</v>
      </c>
      <c r="I280" s="9">
        <f>H280*C280</f>
        <v>0</v>
      </c>
      <c r="J280" s="43"/>
    </row>
    <row r="281" spans="1:10" x14ac:dyDescent="0.25">
      <c r="A281" s="21" t="s">
        <v>166</v>
      </c>
      <c r="B281" s="21" t="s">
        <v>7</v>
      </c>
      <c r="C281" s="22"/>
      <c r="D281" s="8"/>
      <c r="E281" s="8"/>
      <c r="F281" s="8"/>
      <c r="G281" s="8"/>
      <c r="H281" s="8"/>
      <c r="I281" s="8"/>
      <c r="J281" s="43"/>
    </row>
    <row r="282" spans="1:10" ht="22.5" x14ac:dyDescent="0.25">
      <c r="A282" s="23" t="s">
        <v>167</v>
      </c>
      <c r="B282" s="23" t="s">
        <v>102</v>
      </c>
      <c r="C282" s="24">
        <v>2</v>
      </c>
      <c r="D282" s="9">
        <v>0</v>
      </c>
      <c r="E282" s="9">
        <f>D282*C282</f>
        <v>0</v>
      </c>
      <c r="F282" s="9">
        <v>0</v>
      </c>
      <c r="G282" s="9">
        <f>F282*C282</f>
        <v>0</v>
      </c>
      <c r="H282" s="9">
        <f>F282+D282</f>
        <v>0</v>
      </c>
      <c r="I282" s="9">
        <f>G282+E282</f>
        <v>0</v>
      </c>
      <c r="J282" s="43"/>
    </row>
    <row r="283" spans="1:10" ht="22.5" x14ac:dyDescent="0.25">
      <c r="A283" s="23" t="s">
        <v>272</v>
      </c>
      <c r="B283" s="23" t="s">
        <v>102</v>
      </c>
      <c r="C283" s="24">
        <v>4</v>
      </c>
      <c r="D283" s="9">
        <v>0</v>
      </c>
      <c r="E283" s="9">
        <f>D283*C283</f>
        <v>0</v>
      </c>
      <c r="F283" s="9">
        <v>0</v>
      </c>
      <c r="G283" s="9">
        <f>F283*C283</f>
        <v>0</v>
      </c>
      <c r="H283" s="9">
        <f>F283+D283</f>
        <v>0</v>
      </c>
      <c r="I283" s="9">
        <f>G283+E283</f>
        <v>0</v>
      </c>
      <c r="J283" s="43"/>
    </row>
    <row r="284" spans="1:10" x14ac:dyDescent="0.25">
      <c r="A284" s="30" t="s">
        <v>168</v>
      </c>
      <c r="B284" s="30" t="s">
        <v>7</v>
      </c>
      <c r="C284" s="31"/>
      <c r="D284" s="13"/>
      <c r="E284" s="13">
        <f>E283+E282+E275+E273+E272+E270+E268+E266+E265+E264+E263+E262+E261+E260+E259</f>
        <v>0</v>
      </c>
      <c r="F284" s="13"/>
      <c r="G284" s="13">
        <f>G283+G282+G280+G278+G277+G275+G273+G272+G270+G266+G265+G264+G263+G262+G261+G260+G259</f>
        <v>0</v>
      </c>
      <c r="H284" s="13"/>
      <c r="I284" s="13">
        <f>I283+I282+I280+I278+I277+I275+I273+I272+I270+I268+I259+I260+I261+I262+I263+I264+I265+I266</f>
        <v>0</v>
      </c>
      <c r="J284" s="43"/>
    </row>
    <row r="285" spans="1:10" x14ac:dyDescent="0.25">
      <c r="A285" s="30" t="s">
        <v>169</v>
      </c>
      <c r="B285" s="30" t="s">
        <v>7</v>
      </c>
      <c r="C285" s="31"/>
      <c r="D285" s="13"/>
      <c r="E285" s="13"/>
      <c r="F285" s="13"/>
      <c r="G285" s="13"/>
      <c r="H285" s="13"/>
      <c r="I285" s="13"/>
      <c r="J285" s="43"/>
    </row>
    <row r="286" spans="1:10" x14ac:dyDescent="0.25">
      <c r="A286" s="21" t="s">
        <v>170</v>
      </c>
      <c r="B286" s="21" t="s">
        <v>7</v>
      </c>
      <c r="C286" s="22"/>
      <c r="D286" s="8"/>
      <c r="E286" s="8"/>
      <c r="F286" s="8"/>
      <c r="G286" s="8"/>
      <c r="H286" s="8"/>
      <c r="I286" s="8"/>
      <c r="J286" s="43"/>
    </row>
    <row r="287" spans="1:10" x14ac:dyDescent="0.25">
      <c r="A287" s="23" t="s">
        <v>174</v>
      </c>
      <c r="B287" s="23" t="s">
        <v>172</v>
      </c>
      <c r="C287" s="24">
        <v>26.5</v>
      </c>
      <c r="D287" s="9">
        <v>0</v>
      </c>
      <c r="E287" s="9">
        <f>D287*C287</f>
        <v>0</v>
      </c>
      <c r="F287" s="9">
        <v>0</v>
      </c>
      <c r="G287" s="9">
        <f>F287*C287</f>
        <v>0</v>
      </c>
      <c r="H287" s="9">
        <f>F287+D287</f>
        <v>0</v>
      </c>
      <c r="I287" s="9">
        <f>G287+E287</f>
        <v>0</v>
      </c>
      <c r="J287" s="43"/>
    </row>
    <row r="288" spans="1:10" x14ac:dyDescent="0.25">
      <c r="A288" s="21" t="s">
        <v>175</v>
      </c>
      <c r="B288" s="21" t="s">
        <v>7</v>
      </c>
      <c r="C288" s="22"/>
      <c r="D288" s="8"/>
      <c r="E288" s="8"/>
      <c r="F288" s="8"/>
      <c r="G288" s="8"/>
      <c r="H288" s="8"/>
      <c r="I288" s="8"/>
      <c r="J288" s="43"/>
    </row>
    <row r="289" spans="1:10" x14ac:dyDescent="0.25">
      <c r="A289" s="23" t="s">
        <v>198</v>
      </c>
      <c r="B289" s="23" t="s">
        <v>172</v>
      </c>
      <c r="C289" s="24">
        <v>4.8</v>
      </c>
      <c r="D289" s="9">
        <v>0</v>
      </c>
      <c r="E289" s="9">
        <f>D289*C289</f>
        <v>0</v>
      </c>
      <c r="F289" s="9">
        <v>0</v>
      </c>
      <c r="G289" s="9">
        <f>F289*C289</f>
        <v>0</v>
      </c>
      <c r="H289" s="9">
        <f>F289+D289</f>
        <v>0</v>
      </c>
      <c r="I289" s="9">
        <f>G289+E289</f>
        <v>0</v>
      </c>
      <c r="J289" s="43"/>
    </row>
    <row r="290" spans="1:10" x14ac:dyDescent="0.25">
      <c r="A290" s="23" t="s">
        <v>177</v>
      </c>
      <c r="B290" s="23" t="s">
        <v>172</v>
      </c>
      <c r="C290" s="24">
        <v>6.8</v>
      </c>
      <c r="D290" s="9">
        <v>0</v>
      </c>
      <c r="E290" s="9">
        <f>D290*C290</f>
        <v>0</v>
      </c>
      <c r="F290" s="9">
        <v>0</v>
      </c>
      <c r="G290" s="9">
        <f>F290*C290</f>
        <v>0</v>
      </c>
      <c r="H290" s="9">
        <f>F290+D290</f>
        <v>0</v>
      </c>
      <c r="I290" s="9">
        <f>G290+E290</f>
        <v>0</v>
      </c>
      <c r="J290" s="43"/>
    </row>
    <row r="291" spans="1:10" x14ac:dyDescent="0.25">
      <c r="A291" s="21" t="s">
        <v>178</v>
      </c>
      <c r="B291" s="21" t="s">
        <v>7</v>
      </c>
      <c r="C291" s="22"/>
      <c r="D291" s="8"/>
      <c r="E291" s="8"/>
      <c r="F291" s="8"/>
      <c r="G291" s="8"/>
      <c r="H291" s="8"/>
      <c r="I291" s="8"/>
      <c r="J291" s="43"/>
    </row>
    <row r="292" spans="1:10" x14ac:dyDescent="0.25">
      <c r="A292" s="23" t="s">
        <v>179</v>
      </c>
      <c r="B292" s="23" t="s">
        <v>172</v>
      </c>
      <c r="C292" s="24">
        <v>5</v>
      </c>
      <c r="D292" s="9">
        <v>0</v>
      </c>
      <c r="E292" s="9">
        <f>D292*C292</f>
        <v>0</v>
      </c>
      <c r="F292" s="9">
        <v>0</v>
      </c>
      <c r="G292" s="9">
        <f>F292*C292</f>
        <v>0</v>
      </c>
      <c r="H292" s="9">
        <f>F292+D292</f>
        <v>0</v>
      </c>
      <c r="I292" s="9">
        <f>G292+E292</f>
        <v>0</v>
      </c>
      <c r="J292" s="43"/>
    </row>
    <row r="293" spans="1:10" x14ac:dyDescent="0.25">
      <c r="A293" s="21" t="s">
        <v>180</v>
      </c>
      <c r="B293" s="21" t="s">
        <v>7</v>
      </c>
      <c r="C293" s="22"/>
      <c r="D293" s="8"/>
      <c r="E293" s="8"/>
      <c r="F293" s="8"/>
      <c r="G293" s="8"/>
      <c r="H293" s="8"/>
      <c r="I293" s="8"/>
      <c r="J293" s="43"/>
    </row>
    <row r="294" spans="1:10" x14ac:dyDescent="0.25">
      <c r="A294" s="23" t="s">
        <v>181</v>
      </c>
      <c r="B294" s="23" t="s">
        <v>172</v>
      </c>
      <c r="C294" s="24">
        <v>14.4</v>
      </c>
      <c r="D294" s="9">
        <v>0</v>
      </c>
      <c r="E294" s="9">
        <f>D294*C294</f>
        <v>0</v>
      </c>
      <c r="F294" s="9">
        <v>0</v>
      </c>
      <c r="G294" s="9">
        <f>F294*C294</f>
        <v>0</v>
      </c>
      <c r="H294" s="9">
        <f>F294+D294</f>
        <v>0</v>
      </c>
      <c r="I294" s="9">
        <f>G294+E294</f>
        <v>0</v>
      </c>
      <c r="J294" s="43"/>
    </row>
    <row r="295" spans="1:10" x14ac:dyDescent="0.25">
      <c r="A295" s="23" t="s">
        <v>182</v>
      </c>
      <c r="B295" s="23" t="s">
        <v>172</v>
      </c>
      <c r="C295" s="24">
        <v>2.8</v>
      </c>
      <c r="D295" s="9">
        <v>0</v>
      </c>
      <c r="E295" s="9">
        <f>D295*C295</f>
        <v>0</v>
      </c>
      <c r="F295" s="9">
        <v>0</v>
      </c>
      <c r="G295" s="9">
        <f>F295*C295</f>
        <v>0</v>
      </c>
      <c r="H295" s="9">
        <f>F295+D295</f>
        <v>0</v>
      </c>
      <c r="I295" s="9">
        <f>G295+E295</f>
        <v>0</v>
      </c>
      <c r="J295" s="43"/>
    </row>
    <row r="296" spans="1:10" x14ac:dyDescent="0.25">
      <c r="A296" s="21" t="s">
        <v>183</v>
      </c>
      <c r="B296" s="21" t="s">
        <v>7</v>
      </c>
      <c r="C296" s="22"/>
      <c r="D296" s="8"/>
      <c r="E296" s="8"/>
      <c r="F296" s="8"/>
      <c r="G296" s="8"/>
      <c r="H296" s="8"/>
      <c r="I296" s="8"/>
      <c r="J296" s="43"/>
    </row>
    <row r="297" spans="1:10" x14ac:dyDescent="0.25">
      <c r="A297" s="23" t="s">
        <v>184</v>
      </c>
      <c r="B297" s="23" t="s">
        <v>185</v>
      </c>
      <c r="C297" s="24">
        <v>2.6</v>
      </c>
      <c r="D297" s="9">
        <v>0</v>
      </c>
      <c r="E297" s="9">
        <f>D297*C297</f>
        <v>0</v>
      </c>
      <c r="F297" s="9">
        <v>0</v>
      </c>
      <c r="G297" s="9">
        <f>F297*C297</f>
        <v>0</v>
      </c>
      <c r="H297" s="9">
        <f>F297+D297</f>
        <v>0</v>
      </c>
      <c r="I297" s="9">
        <f>G297+E297</f>
        <v>0</v>
      </c>
      <c r="J297" s="43"/>
    </row>
    <row r="298" spans="1:10" x14ac:dyDescent="0.25">
      <c r="A298" s="21" t="s">
        <v>186</v>
      </c>
      <c r="B298" s="21" t="s">
        <v>7</v>
      </c>
      <c r="C298" s="22"/>
      <c r="D298" s="8"/>
      <c r="E298" s="8"/>
      <c r="F298" s="8"/>
      <c r="G298" s="8"/>
      <c r="H298" s="8"/>
      <c r="I298" s="8"/>
      <c r="J298" s="43"/>
    </row>
    <row r="299" spans="1:10" x14ac:dyDescent="0.25">
      <c r="A299" s="23" t="s">
        <v>187</v>
      </c>
      <c r="B299" s="23" t="s">
        <v>31</v>
      </c>
      <c r="C299" s="24">
        <v>3</v>
      </c>
      <c r="D299" s="9">
        <v>0</v>
      </c>
      <c r="E299" s="9">
        <f>D299*C299</f>
        <v>0</v>
      </c>
      <c r="F299" s="9"/>
      <c r="G299" s="9"/>
      <c r="H299" s="9">
        <f>D299</f>
        <v>0</v>
      </c>
      <c r="I299" s="9">
        <f>D299*C299</f>
        <v>0</v>
      </c>
      <c r="J299" s="43"/>
    </row>
    <row r="300" spans="1:10" x14ac:dyDescent="0.25">
      <c r="A300" s="21" t="s">
        <v>188</v>
      </c>
      <c r="B300" s="21" t="s">
        <v>7</v>
      </c>
      <c r="C300" s="22"/>
      <c r="D300" s="8"/>
      <c r="E300" s="8"/>
      <c r="F300" s="8"/>
      <c r="G300" s="8"/>
      <c r="H300" s="8"/>
      <c r="I300" s="8"/>
      <c r="J300" s="43"/>
    </row>
    <row r="301" spans="1:10" x14ac:dyDescent="0.25">
      <c r="A301" s="23" t="s">
        <v>189</v>
      </c>
      <c r="B301" s="23" t="s">
        <v>31</v>
      </c>
      <c r="C301" s="24">
        <v>4</v>
      </c>
      <c r="D301" s="9">
        <v>0</v>
      </c>
      <c r="E301" s="9">
        <f>D301*C301</f>
        <v>0</v>
      </c>
      <c r="F301" s="9"/>
      <c r="G301" s="9"/>
      <c r="H301" s="9">
        <f>D301</f>
        <v>0</v>
      </c>
      <c r="I301" s="9">
        <f>D301*C301</f>
        <v>0</v>
      </c>
      <c r="J301" s="43"/>
    </row>
    <row r="302" spans="1:10" x14ac:dyDescent="0.25">
      <c r="A302" s="21" t="s">
        <v>107</v>
      </c>
      <c r="B302" s="21" t="s">
        <v>7</v>
      </c>
      <c r="C302" s="22"/>
      <c r="D302" s="8"/>
      <c r="E302" s="8"/>
      <c r="F302" s="8"/>
      <c r="G302" s="8"/>
      <c r="H302" s="8"/>
      <c r="I302" s="8"/>
      <c r="J302" s="43"/>
    </row>
    <row r="303" spans="1:10" x14ac:dyDescent="0.25">
      <c r="A303" s="23" t="s">
        <v>190</v>
      </c>
      <c r="B303" s="23" t="s">
        <v>31</v>
      </c>
      <c r="C303" s="24">
        <v>1</v>
      </c>
      <c r="D303" s="9">
        <v>0</v>
      </c>
      <c r="E303" s="9">
        <f>D303*C303</f>
        <v>0</v>
      </c>
      <c r="F303" s="9"/>
      <c r="G303" s="9"/>
      <c r="H303" s="9">
        <f>D303</f>
        <v>0</v>
      </c>
      <c r="I303" s="9">
        <f>D303*C303</f>
        <v>0</v>
      </c>
      <c r="J303" s="43"/>
    </row>
    <row r="304" spans="1:10" ht="22.5" x14ac:dyDescent="0.25">
      <c r="A304" s="23" t="s">
        <v>191</v>
      </c>
      <c r="B304" s="23" t="s">
        <v>172</v>
      </c>
      <c r="C304" s="24">
        <v>60.3</v>
      </c>
      <c r="D304" s="9"/>
      <c r="E304" s="9"/>
      <c r="F304" s="9">
        <v>0</v>
      </c>
      <c r="G304" s="9">
        <f>F304*C304</f>
        <v>0</v>
      </c>
      <c r="H304" s="9">
        <f>F304</f>
        <v>0</v>
      </c>
      <c r="I304" s="9">
        <f>H304*C304</f>
        <v>0</v>
      </c>
      <c r="J304" s="43"/>
    </row>
    <row r="305" spans="1:10" x14ac:dyDescent="0.25">
      <c r="A305" s="30" t="s">
        <v>192</v>
      </c>
      <c r="B305" s="30" t="s">
        <v>7</v>
      </c>
      <c r="C305" s="31"/>
      <c r="D305" s="13"/>
      <c r="E305" s="13">
        <f>E303+E301+E299+E297+E295+E294+E292+E290+E289+E287</f>
        <v>0</v>
      </c>
      <c r="F305" s="13"/>
      <c r="G305" s="13">
        <f>G304+G297+G295+G294+G292+G290+G289+G287</f>
        <v>0</v>
      </c>
      <c r="H305" s="13"/>
      <c r="I305" s="13">
        <f>I304+I303+I301+I299+I297+I295+I294+I292+I290+I289+I287</f>
        <v>0</v>
      </c>
      <c r="J305" s="43"/>
    </row>
    <row r="306" spans="1:10" ht="22.5" x14ac:dyDescent="0.25">
      <c r="A306" s="23" t="s">
        <v>193</v>
      </c>
      <c r="B306" s="23" t="s">
        <v>194</v>
      </c>
      <c r="C306" s="24">
        <v>1</v>
      </c>
      <c r="D306" s="9">
        <v>0</v>
      </c>
      <c r="E306" s="9">
        <f>D306*C306</f>
        <v>0</v>
      </c>
      <c r="F306" s="9">
        <v>0</v>
      </c>
      <c r="G306" s="9">
        <f>F306*C306</f>
        <v>0</v>
      </c>
      <c r="H306" s="9">
        <f>F306+D306</f>
        <v>0</v>
      </c>
      <c r="I306" s="9">
        <f>G306+E306</f>
        <v>0</v>
      </c>
      <c r="J306" s="43"/>
    </row>
    <row r="307" spans="1:10" x14ac:dyDescent="0.25">
      <c r="A307" s="25" t="s">
        <v>199</v>
      </c>
      <c r="B307" s="25" t="s">
        <v>7</v>
      </c>
      <c r="C307" s="26"/>
      <c r="D307" s="12"/>
      <c r="E307" s="12">
        <f>E306+E305+E284+E256+E214</f>
        <v>0</v>
      </c>
      <c r="F307" s="12"/>
      <c r="G307" s="12">
        <f>G306+G305+G284+G256+G214+G199</f>
        <v>0</v>
      </c>
      <c r="H307" s="12"/>
      <c r="I307" s="12">
        <f>I306+I305+I284+I256+I214+I199</f>
        <v>0</v>
      </c>
      <c r="J307" s="43"/>
    </row>
    <row r="308" spans="1:10" x14ac:dyDescent="0.25">
      <c r="A308" s="25" t="s">
        <v>200</v>
      </c>
      <c r="B308" s="25" t="s">
        <v>7</v>
      </c>
      <c r="C308" s="26"/>
      <c r="D308" s="12"/>
      <c r="E308" s="12"/>
      <c r="F308" s="12"/>
      <c r="G308" s="12"/>
      <c r="H308" s="12"/>
      <c r="I308" s="12"/>
      <c r="J308" s="43"/>
    </row>
    <row r="309" spans="1:10" x14ac:dyDescent="0.25">
      <c r="A309" s="21" t="s">
        <v>201</v>
      </c>
      <c r="B309" s="21" t="s">
        <v>7</v>
      </c>
      <c r="C309" s="22"/>
      <c r="D309" s="8"/>
      <c r="E309" s="8"/>
      <c r="F309" s="8"/>
      <c r="G309" s="8"/>
      <c r="H309" s="8"/>
      <c r="I309" s="8"/>
      <c r="J309" s="43"/>
    </row>
    <row r="310" spans="1:10" ht="22.5" x14ac:dyDescent="0.25">
      <c r="A310" s="23" t="s">
        <v>202</v>
      </c>
      <c r="B310" s="23" t="s">
        <v>102</v>
      </c>
      <c r="C310" s="24">
        <v>5</v>
      </c>
      <c r="D310" s="9">
        <v>0</v>
      </c>
      <c r="E310" s="9">
        <f>D310*C310</f>
        <v>0</v>
      </c>
      <c r="F310" s="9">
        <v>0</v>
      </c>
      <c r="G310" s="9">
        <f>F310*C310</f>
        <v>0</v>
      </c>
      <c r="H310" s="9">
        <f>F310+D310</f>
        <v>0</v>
      </c>
      <c r="I310" s="9">
        <f>G310+E310</f>
        <v>0</v>
      </c>
      <c r="J310" s="43"/>
    </row>
    <row r="311" spans="1:10" x14ac:dyDescent="0.25">
      <c r="A311" s="21" t="s">
        <v>203</v>
      </c>
      <c r="B311" s="21" t="s">
        <v>7</v>
      </c>
      <c r="C311" s="22"/>
      <c r="D311" s="8"/>
      <c r="E311" s="8"/>
      <c r="F311" s="8"/>
      <c r="G311" s="8"/>
      <c r="H311" s="8"/>
      <c r="I311" s="8"/>
      <c r="J311" s="43"/>
    </row>
    <row r="312" spans="1:10" x14ac:dyDescent="0.25">
      <c r="A312" s="23" t="s">
        <v>204</v>
      </c>
      <c r="B312" s="23" t="s">
        <v>31</v>
      </c>
      <c r="C312" s="24">
        <v>8</v>
      </c>
      <c r="D312" s="9">
        <v>0</v>
      </c>
      <c r="E312" s="9">
        <f>D312*C312</f>
        <v>0</v>
      </c>
      <c r="F312" s="9">
        <v>0</v>
      </c>
      <c r="G312" s="9">
        <f>F312*C312</f>
        <v>0</v>
      </c>
      <c r="H312" s="9">
        <f>F312+D312</f>
        <v>0</v>
      </c>
      <c r="I312" s="9">
        <f>G312+E312</f>
        <v>0</v>
      </c>
      <c r="J312" s="43"/>
    </row>
    <row r="313" spans="1:10" ht="22.5" x14ac:dyDescent="0.25">
      <c r="A313" s="23" t="s">
        <v>205</v>
      </c>
      <c r="B313" s="23" t="s">
        <v>31</v>
      </c>
      <c r="C313" s="24">
        <v>20</v>
      </c>
      <c r="D313" s="9">
        <v>0</v>
      </c>
      <c r="E313" s="9">
        <f>D313*C313</f>
        <v>0</v>
      </c>
      <c r="F313" s="9">
        <v>0</v>
      </c>
      <c r="G313" s="9">
        <f>F313*C313</f>
        <v>0</v>
      </c>
      <c r="H313" s="9">
        <f>F313+D313</f>
        <v>0</v>
      </c>
      <c r="I313" s="9">
        <f>G313+E313</f>
        <v>0</v>
      </c>
      <c r="J313" s="43"/>
    </row>
    <row r="314" spans="1:10" x14ac:dyDescent="0.25">
      <c r="A314" s="21" t="s">
        <v>206</v>
      </c>
      <c r="B314" s="21" t="s">
        <v>7</v>
      </c>
      <c r="C314" s="22"/>
      <c r="D314" s="8"/>
      <c r="E314" s="8"/>
      <c r="F314" s="8"/>
      <c r="G314" s="8"/>
      <c r="H314" s="8"/>
      <c r="I314" s="8"/>
      <c r="J314" s="43"/>
    </row>
    <row r="315" spans="1:10" x14ac:dyDescent="0.25">
      <c r="A315" s="23" t="s">
        <v>207</v>
      </c>
      <c r="B315" s="23" t="s">
        <v>31</v>
      </c>
      <c r="C315" s="24">
        <v>5</v>
      </c>
      <c r="D315" s="9">
        <v>0</v>
      </c>
      <c r="E315" s="9">
        <f>D315*C315</f>
        <v>0</v>
      </c>
      <c r="F315" s="9">
        <v>0</v>
      </c>
      <c r="G315" s="9">
        <f>F315*C315</f>
        <v>0</v>
      </c>
      <c r="H315" s="9">
        <f>F315+D315</f>
        <v>0</v>
      </c>
      <c r="I315" s="9">
        <f>G315+E315</f>
        <v>0</v>
      </c>
      <c r="J315" s="43"/>
    </row>
    <row r="316" spans="1:10" x14ac:dyDescent="0.25">
      <c r="A316" s="23" t="s">
        <v>208</v>
      </c>
      <c r="B316" s="23" t="s">
        <v>31</v>
      </c>
      <c r="C316" s="24">
        <v>14</v>
      </c>
      <c r="D316" s="9">
        <v>0</v>
      </c>
      <c r="E316" s="9">
        <f>D316*C316</f>
        <v>0</v>
      </c>
      <c r="F316" s="9"/>
      <c r="G316" s="9"/>
      <c r="H316" s="9">
        <f>D316</f>
        <v>0</v>
      </c>
      <c r="I316" s="9">
        <f>D316*C316</f>
        <v>0</v>
      </c>
      <c r="J316" s="43"/>
    </row>
    <row r="317" spans="1:10" x14ac:dyDescent="0.25">
      <c r="A317" s="21" t="s">
        <v>209</v>
      </c>
      <c r="B317" s="21" t="s">
        <v>7</v>
      </c>
      <c r="C317" s="22"/>
      <c r="D317" s="8"/>
      <c r="E317" s="8"/>
      <c r="F317" s="8"/>
      <c r="G317" s="8"/>
      <c r="H317" s="8"/>
      <c r="I317" s="8"/>
      <c r="J317" s="43"/>
    </row>
    <row r="318" spans="1:10" x14ac:dyDescent="0.25">
      <c r="A318" s="23" t="s">
        <v>210</v>
      </c>
      <c r="B318" s="23" t="s">
        <v>102</v>
      </c>
      <c r="C318" s="24">
        <v>15</v>
      </c>
      <c r="D318" s="9">
        <v>0</v>
      </c>
      <c r="E318" s="9">
        <f>D318*C318</f>
        <v>0</v>
      </c>
      <c r="F318" s="9">
        <v>0</v>
      </c>
      <c r="G318" s="9">
        <f>F318*C318</f>
        <v>0</v>
      </c>
      <c r="H318" s="9">
        <f>F318+D318</f>
        <v>0</v>
      </c>
      <c r="I318" s="9">
        <f>G318+E318</f>
        <v>0</v>
      </c>
      <c r="J318" s="43"/>
    </row>
    <row r="319" spans="1:10" ht="24" x14ac:dyDescent="0.25">
      <c r="A319" s="25" t="s">
        <v>211</v>
      </c>
      <c r="B319" s="25" t="s">
        <v>7</v>
      </c>
      <c r="C319" s="26"/>
      <c r="D319" s="12"/>
      <c r="E319" s="12">
        <f>E318+E316+E315+E313+E312+E310</f>
        <v>0</v>
      </c>
      <c r="F319" s="12"/>
      <c r="G319" s="12">
        <f>G318+G315+G313+G312+G310</f>
        <v>0</v>
      </c>
      <c r="H319" s="12"/>
      <c r="I319" s="12">
        <f>I318+I316+I315+I313+I312+I310</f>
        <v>0</v>
      </c>
      <c r="J319" s="43"/>
    </row>
    <row r="320" spans="1:10" x14ac:dyDescent="0.25">
      <c r="A320" s="25" t="s">
        <v>212</v>
      </c>
      <c r="B320" s="25" t="s">
        <v>7</v>
      </c>
      <c r="C320" s="26"/>
      <c r="D320" s="12"/>
      <c r="E320" s="12"/>
      <c r="F320" s="12"/>
      <c r="G320" s="12"/>
      <c r="H320" s="12"/>
      <c r="I320" s="12"/>
      <c r="J320" s="43"/>
    </row>
    <row r="321" spans="1:10" ht="57.75" x14ac:dyDescent="0.25">
      <c r="A321" s="21" t="s">
        <v>273</v>
      </c>
      <c r="B321" s="21" t="s">
        <v>7</v>
      </c>
      <c r="C321" s="22"/>
      <c r="D321" s="8"/>
      <c r="E321" s="8"/>
      <c r="F321" s="8"/>
      <c r="G321" s="8"/>
      <c r="H321" s="8"/>
      <c r="I321" s="8"/>
      <c r="J321" s="43"/>
    </row>
    <row r="322" spans="1:10" ht="33" x14ac:dyDescent="0.25">
      <c r="A322" s="23" t="s">
        <v>213</v>
      </c>
      <c r="B322" s="23" t="s">
        <v>31</v>
      </c>
      <c r="C322" s="24">
        <v>1</v>
      </c>
      <c r="D322" s="9"/>
      <c r="E322" s="9"/>
      <c r="F322" s="9">
        <v>0</v>
      </c>
      <c r="G322" s="9">
        <f>F322*C322</f>
        <v>0</v>
      </c>
      <c r="H322" s="9">
        <f>F322</f>
        <v>0</v>
      </c>
      <c r="I322" s="9">
        <f>H322*C322</f>
        <v>0</v>
      </c>
      <c r="J322" s="43"/>
    </row>
    <row r="323" spans="1:10" x14ac:dyDescent="0.25">
      <c r="A323" s="21" t="s">
        <v>214</v>
      </c>
      <c r="B323" s="21" t="s">
        <v>7</v>
      </c>
      <c r="C323" s="22"/>
      <c r="D323" s="8"/>
      <c r="E323" s="8"/>
      <c r="F323" s="8"/>
      <c r="G323" s="8"/>
      <c r="H323" s="8"/>
      <c r="I323" s="8"/>
      <c r="J323" s="43"/>
    </row>
    <row r="324" spans="1:10" x14ac:dyDescent="0.25">
      <c r="A324" s="23" t="s">
        <v>215</v>
      </c>
      <c r="B324" s="23" t="s">
        <v>102</v>
      </c>
      <c r="C324" s="24">
        <v>35</v>
      </c>
      <c r="D324" s="9">
        <v>0</v>
      </c>
      <c r="E324" s="9">
        <f>D324*C324</f>
        <v>0</v>
      </c>
      <c r="F324" s="9">
        <v>0</v>
      </c>
      <c r="G324" s="9">
        <f>F324*C324</f>
        <v>0</v>
      </c>
      <c r="H324" s="9">
        <f>F324+D324</f>
        <v>0</v>
      </c>
      <c r="I324" s="9">
        <f>G324+E324</f>
        <v>0</v>
      </c>
      <c r="J324" s="43"/>
    </row>
    <row r="325" spans="1:10" x14ac:dyDescent="0.25">
      <c r="A325" s="23" t="s">
        <v>216</v>
      </c>
      <c r="B325" s="23" t="s">
        <v>102</v>
      </c>
      <c r="C325" s="24">
        <v>35</v>
      </c>
      <c r="D325" s="9">
        <v>0</v>
      </c>
      <c r="E325" s="9">
        <f>D325*C325</f>
        <v>0</v>
      </c>
      <c r="F325" s="9">
        <v>0</v>
      </c>
      <c r="G325" s="9">
        <f>F325*C325</f>
        <v>0</v>
      </c>
      <c r="H325" s="9">
        <f>F325+D325</f>
        <v>0</v>
      </c>
      <c r="I325" s="9">
        <f>G325+E325</f>
        <v>0</v>
      </c>
      <c r="J325" s="43"/>
    </row>
    <row r="326" spans="1:10" x14ac:dyDescent="0.25">
      <c r="A326" s="21" t="s">
        <v>217</v>
      </c>
      <c r="B326" s="21" t="s">
        <v>7</v>
      </c>
      <c r="C326" s="22"/>
      <c r="D326" s="8"/>
      <c r="E326" s="8"/>
      <c r="F326" s="8"/>
      <c r="G326" s="8"/>
      <c r="H326" s="8"/>
      <c r="I326" s="8"/>
      <c r="J326" s="43"/>
    </row>
    <row r="327" spans="1:10" ht="22.5" x14ac:dyDescent="0.25">
      <c r="A327" s="23" t="s">
        <v>218</v>
      </c>
      <c r="B327" s="23" t="s">
        <v>102</v>
      </c>
      <c r="C327" s="24">
        <v>8</v>
      </c>
      <c r="D327" s="9">
        <v>0</v>
      </c>
      <c r="E327" s="9">
        <f>D327*C327</f>
        <v>0</v>
      </c>
      <c r="F327" s="9">
        <v>0</v>
      </c>
      <c r="G327" s="9">
        <f>F327*C327</f>
        <v>0</v>
      </c>
      <c r="H327" s="9">
        <f t="shared" ref="H327:I329" si="31">F327+D327</f>
        <v>0</v>
      </c>
      <c r="I327" s="9">
        <f t="shared" si="31"/>
        <v>0</v>
      </c>
      <c r="J327" s="43"/>
    </row>
    <row r="328" spans="1:10" x14ac:dyDescent="0.25">
      <c r="A328" s="23" t="s">
        <v>219</v>
      </c>
      <c r="B328" s="23" t="s">
        <v>102</v>
      </c>
      <c r="C328" s="24">
        <v>10</v>
      </c>
      <c r="D328" s="9">
        <v>0</v>
      </c>
      <c r="E328" s="9">
        <f>D328*C328</f>
        <v>0</v>
      </c>
      <c r="F328" s="9">
        <v>0</v>
      </c>
      <c r="G328" s="9">
        <f>F328*C328</f>
        <v>0</v>
      </c>
      <c r="H328" s="9">
        <f t="shared" si="31"/>
        <v>0</v>
      </c>
      <c r="I328" s="9">
        <f t="shared" si="31"/>
        <v>0</v>
      </c>
      <c r="J328" s="43"/>
    </row>
    <row r="329" spans="1:10" x14ac:dyDescent="0.25">
      <c r="A329" s="23" t="s">
        <v>220</v>
      </c>
      <c r="B329" s="23" t="s">
        <v>102</v>
      </c>
      <c r="C329" s="24">
        <v>10</v>
      </c>
      <c r="D329" s="9">
        <v>0</v>
      </c>
      <c r="E329" s="9">
        <f>D329*C329</f>
        <v>0</v>
      </c>
      <c r="F329" s="9">
        <v>0</v>
      </c>
      <c r="G329" s="9">
        <f>F329*C329</f>
        <v>0</v>
      </c>
      <c r="H329" s="9">
        <f t="shared" si="31"/>
        <v>0</v>
      </c>
      <c r="I329" s="9">
        <f t="shared" si="31"/>
        <v>0</v>
      </c>
      <c r="J329" s="43"/>
    </row>
    <row r="330" spans="1:10" ht="24" x14ac:dyDescent="0.25">
      <c r="A330" s="25" t="s">
        <v>221</v>
      </c>
      <c r="B330" s="25" t="s">
        <v>7</v>
      </c>
      <c r="C330" s="26"/>
      <c r="D330" s="12"/>
      <c r="E330" s="12">
        <f>E329+E328+E327++E325+E324</f>
        <v>0</v>
      </c>
      <c r="F330" s="12"/>
      <c r="G330" s="12">
        <f>G329+G328+G327+G325+G324+G322</f>
        <v>0</v>
      </c>
      <c r="H330" s="12"/>
      <c r="I330" s="12">
        <f>I329+I328+I327+I325+I324+I322</f>
        <v>0</v>
      </c>
      <c r="J330" s="43"/>
    </row>
    <row r="331" spans="1:10" x14ac:dyDescent="0.25">
      <c r="A331" s="21" t="s">
        <v>222</v>
      </c>
      <c r="B331" s="21" t="s">
        <v>7</v>
      </c>
      <c r="C331" s="22"/>
      <c r="D331" s="8"/>
      <c r="E331" s="8"/>
      <c r="F331" s="8"/>
      <c r="G331" s="8"/>
      <c r="H331" s="8"/>
      <c r="I331" s="8"/>
      <c r="J331" s="43"/>
    </row>
    <row r="332" spans="1:10" ht="54" x14ac:dyDescent="0.25">
      <c r="A332" s="23" t="s">
        <v>223</v>
      </c>
      <c r="B332" s="23" t="s">
        <v>194</v>
      </c>
      <c r="C332" s="24">
        <v>1</v>
      </c>
      <c r="D332" s="9"/>
      <c r="E332" s="9"/>
      <c r="F332" s="9">
        <v>0</v>
      </c>
      <c r="G332" s="9">
        <f>F332*C332</f>
        <v>0</v>
      </c>
      <c r="H332" s="9">
        <f>F332</f>
        <v>0</v>
      </c>
      <c r="I332" s="9">
        <f>H332*C332</f>
        <v>0</v>
      </c>
      <c r="J332" s="43"/>
    </row>
    <row r="333" spans="1:10" ht="33" x14ac:dyDescent="0.25">
      <c r="A333" s="23" t="s">
        <v>224</v>
      </c>
      <c r="B333" s="23" t="s">
        <v>194</v>
      </c>
      <c r="C333" s="24">
        <v>1</v>
      </c>
      <c r="D333" s="9"/>
      <c r="E333" s="9"/>
      <c r="F333" s="9">
        <v>0</v>
      </c>
      <c r="G333" s="9">
        <f>F333*C333</f>
        <v>0</v>
      </c>
      <c r="H333" s="9">
        <f>F333</f>
        <v>0</v>
      </c>
      <c r="I333" s="9">
        <f>H333*C333</f>
        <v>0</v>
      </c>
      <c r="J333" s="43"/>
    </row>
    <row r="334" spans="1:10" ht="22.5" x14ac:dyDescent="0.25">
      <c r="A334" s="23" t="s">
        <v>225</v>
      </c>
      <c r="B334" s="23" t="s">
        <v>31</v>
      </c>
      <c r="C334" s="24">
        <v>2</v>
      </c>
      <c r="D334" s="9"/>
      <c r="E334" s="9"/>
      <c r="F334" s="9">
        <v>0</v>
      </c>
      <c r="G334" s="9">
        <f>F334*C334</f>
        <v>0</v>
      </c>
      <c r="H334" s="9">
        <f>F334</f>
        <v>0</v>
      </c>
      <c r="I334" s="9">
        <f>H334*C334</f>
        <v>0</v>
      </c>
      <c r="J334" s="43"/>
    </row>
    <row r="335" spans="1:10" ht="22.5" x14ac:dyDescent="0.25">
      <c r="A335" s="23" t="s">
        <v>226</v>
      </c>
      <c r="B335" s="23" t="s">
        <v>194</v>
      </c>
      <c r="C335" s="24">
        <v>1</v>
      </c>
      <c r="D335" s="9"/>
      <c r="E335" s="9"/>
      <c r="F335" s="9">
        <v>0</v>
      </c>
      <c r="G335" s="9">
        <f>F335*C335</f>
        <v>0</v>
      </c>
      <c r="H335" s="9">
        <f>F335</f>
        <v>0</v>
      </c>
      <c r="I335" s="9">
        <f>H335*C335</f>
        <v>0</v>
      </c>
      <c r="J335" s="43"/>
    </row>
    <row r="336" spans="1:10" x14ac:dyDescent="0.25">
      <c r="A336" s="30" t="s">
        <v>227</v>
      </c>
      <c r="B336" s="30" t="s">
        <v>7</v>
      </c>
      <c r="C336" s="31"/>
      <c r="D336" s="13"/>
      <c r="E336" s="13"/>
      <c r="F336" s="13"/>
      <c r="G336" s="13"/>
      <c r="H336" s="13"/>
      <c r="I336" s="13"/>
      <c r="J336" s="43"/>
    </row>
    <row r="337" spans="1:10" ht="22.5" x14ac:dyDescent="0.25">
      <c r="A337" s="23" t="s">
        <v>228</v>
      </c>
      <c r="B337" s="23" t="s">
        <v>31</v>
      </c>
      <c r="C337" s="24">
        <v>1</v>
      </c>
      <c r="D337" s="9">
        <v>0</v>
      </c>
      <c r="E337" s="9">
        <f>D337*C337</f>
        <v>0</v>
      </c>
      <c r="F337" s="9"/>
      <c r="G337" s="9"/>
      <c r="H337" s="9">
        <f>D337</f>
        <v>0</v>
      </c>
      <c r="I337" s="9">
        <f>D337*C337</f>
        <v>0</v>
      </c>
      <c r="J337" s="43"/>
    </row>
    <row r="338" spans="1:10" x14ac:dyDescent="0.25">
      <c r="A338" s="21" t="s">
        <v>229</v>
      </c>
      <c r="B338" s="21" t="s">
        <v>7</v>
      </c>
      <c r="C338" s="22"/>
      <c r="D338" s="8"/>
      <c r="E338" s="8"/>
      <c r="F338" s="8"/>
      <c r="G338" s="8"/>
      <c r="H338" s="8"/>
      <c r="I338" s="8"/>
      <c r="J338" s="43"/>
    </row>
    <row r="339" spans="1:10" x14ac:dyDescent="0.25">
      <c r="A339" s="23" t="s">
        <v>230</v>
      </c>
      <c r="B339" s="23" t="s">
        <v>58</v>
      </c>
      <c r="C339" s="24">
        <v>8</v>
      </c>
      <c r="D339" s="9"/>
      <c r="E339" s="9"/>
      <c r="F339" s="9">
        <v>0</v>
      </c>
      <c r="G339" s="9">
        <f>F339*C339</f>
        <v>0</v>
      </c>
      <c r="H339" s="9">
        <f>F339</f>
        <v>0</v>
      </c>
      <c r="I339" s="9">
        <f>H339*C339</f>
        <v>0</v>
      </c>
      <c r="J339" s="43"/>
    </row>
    <row r="340" spans="1:10" x14ac:dyDescent="0.25">
      <c r="A340" s="30" t="s">
        <v>231</v>
      </c>
      <c r="B340" s="30" t="s">
        <v>7</v>
      </c>
      <c r="C340" s="31"/>
      <c r="D340" s="13"/>
      <c r="E340" s="13">
        <f>E337</f>
        <v>0</v>
      </c>
      <c r="F340" s="13"/>
      <c r="G340" s="13">
        <f>G339</f>
        <v>0</v>
      </c>
      <c r="H340" s="13"/>
      <c r="I340" s="13">
        <f>I339+I337</f>
        <v>0</v>
      </c>
      <c r="J340" s="43"/>
    </row>
    <row r="341" spans="1:10" ht="35.25" x14ac:dyDescent="0.25">
      <c r="A341" s="21" t="s">
        <v>232</v>
      </c>
      <c r="B341" s="21" t="s">
        <v>7</v>
      </c>
      <c r="C341" s="22"/>
      <c r="D341" s="8"/>
      <c r="E341" s="8"/>
      <c r="F341" s="8"/>
      <c r="G341" s="8"/>
      <c r="H341" s="8"/>
      <c r="I341" s="8"/>
      <c r="J341" s="43"/>
    </row>
    <row r="342" spans="1:10" ht="22.5" x14ac:dyDescent="0.25">
      <c r="A342" s="23" t="s">
        <v>233</v>
      </c>
      <c r="B342" s="23" t="s">
        <v>194</v>
      </c>
      <c r="C342" s="24">
        <v>1</v>
      </c>
      <c r="D342" s="9">
        <v>0</v>
      </c>
      <c r="E342" s="9">
        <f>D342*C342</f>
        <v>0</v>
      </c>
      <c r="F342" s="9"/>
      <c r="G342" s="9"/>
      <c r="H342" s="9">
        <f>D342</f>
        <v>0</v>
      </c>
      <c r="I342" s="9">
        <f>D342*C342</f>
        <v>0</v>
      </c>
      <c r="J342" s="43"/>
    </row>
    <row r="343" spans="1:10" ht="33" x14ac:dyDescent="0.25">
      <c r="A343" s="23" t="s">
        <v>234</v>
      </c>
      <c r="B343" s="23" t="s">
        <v>7</v>
      </c>
      <c r="C343" s="24"/>
      <c r="D343" s="9"/>
      <c r="E343" s="9"/>
      <c r="F343" s="9"/>
      <c r="G343" s="9"/>
      <c r="H343" s="9"/>
      <c r="I343" s="9"/>
      <c r="J343" s="43"/>
    </row>
    <row r="344" spans="1:10" x14ac:dyDescent="0.25">
      <c r="A344" s="23" t="s">
        <v>235</v>
      </c>
      <c r="B344" s="23" t="s">
        <v>31</v>
      </c>
      <c r="C344" s="24">
        <v>1</v>
      </c>
      <c r="D344" s="9">
        <v>0</v>
      </c>
      <c r="E344" s="9">
        <f>D344*C344</f>
        <v>0</v>
      </c>
      <c r="F344" s="9"/>
      <c r="G344" s="9"/>
      <c r="H344" s="9">
        <f>D344</f>
        <v>0</v>
      </c>
      <c r="I344" s="9">
        <f>D344*C344</f>
        <v>0</v>
      </c>
      <c r="J344" s="43"/>
    </row>
    <row r="345" spans="1:10" ht="22.5" x14ac:dyDescent="0.25">
      <c r="A345" s="23" t="s">
        <v>236</v>
      </c>
      <c r="B345" s="23" t="s">
        <v>31</v>
      </c>
      <c r="C345" s="24">
        <v>1</v>
      </c>
      <c r="D345" s="9">
        <v>0</v>
      </c>
      <c r="E345" s="9">
        <f>D345*C345</f>
        <v>0</v>
      </c>
      <c r="F345" s="9"/>
      <c r="G345" s="9"/>
      <c r="H345" s="9">
        <f>D345</f>
        <v>0</v>
      </c>
      <c r="I345" s="9">
        <f>D345*C345</f>
        <v>0</v>
      </c>
      <c r="J345" s="43"/>
    </row>
    <row r="346" spans="1:10" x14ac:dyDescent="0.25">
      <c r="A346" s="21" t="s">
        <v>237</v>
      </c>
      <c r="B346" s="21" t="s">
        <v>7</v>
      </c>
      <c r="C346" s="22"/>
      <c r="D346" s="8"/>
      <c r="E346" s="8"/>
      <c r="F346" s="8"/>
      <c r="G346" s="8"/>
      <c r="H346" s="8"/>
      <c r="I346" s="8"/>
      <c r="J346" s="43"/>
    </row>
    <row r="347" spans="1:10" ht="33" x14ac:dyDescent="0.25">
      <c r="A347" s="23" t="s">
        <v>238</v>
      </c>
      <c r="B347" s="23" t="s">
        <v>185</v>
      </c>
      <c r="C347" s="24">
        <v>6</v>
      </c>
      <c r="D347" s="9">
        <v>0</v>
      </c>
      <c r="E347" s="9">
        <f>D347*C347</f>
        <v>0</v>
      </c>
      <c r="F347" s="9">
        <v>0</v>
      </c>
      <c r="G347" s="9">
        <f>F347*C347</f>
        <v>0</v>
      </c>
      <c r="H347" s="9">
        <f>F347+D347</f>
        <v>0</v>
      </c>
      <c r="I347" s="9">
        <f>G347+E347</f>
        <v>0</v>
      </c>
      <c r="J347" s="43"/>
    </row>
    <row r="348" spans="1:10" ht="22.5" x14ac:dyDescent="0.25">
      <c r="A348" s="23" t="s">
        <v>239</v>
      </c>
      <c r="B348" s="23" t="s">
        <v>194</v>
      </c>
      <c r="C348" s="24">
        <v>1</v>
      </c>
      <c r="D348" s="9">
        <v>0</v>
      </c>
      <c r="E348" s="9">
        <f>D348*C348</f>
        <v>0</v>
      </c>
      <c r="F348" s="9">
        <v>0</v>
      </c>
      <c r="G348" s="9">
        <f>F348*C348</f>
        <v>0</v>
      </c>
      <c r="H348" s="9">
        <f>F348+D348</f>
        <v>0</v>
      </c>
      <c r="I348" s="9">
        <f>G348+E348</f>
        <v>0</v>
      </c>
      <c r="J348" s="43"/>
    </row>
    <row r="349" spans="1:10" x14ac:dyDescent="0.25">
      <c r="A349" s="23" t="s">
        <v>7</v>
      </c>
      <c r="B349" s="23" t="s">
        <v>7</v>
      </c>
      <c r="C349" s="24"/>
      <c r="D349" s="9"/>
      <c r="E349" s="9"/>
      <c r="F349" s="9"/>
      <c r="G349" s="9"/>
      <c r="H349" s="9"/>
      <c r="I349" s="9"/>
      <c r="J349" s="43"/>
    </row>
    <row r="350" spans="1:10" x14ac:dyDescent="0.25">
      <c r="A350" s="21" t="s">
        <v>240</v>
      </c>
      <c r="B350" s="21" t="s">
        <v>7</v>
      </c>
      <c r="C350" s="22"/>
      <c r="D350" s="8"/>
      <c r="E350" s="8"/>
      <c r="F350" s="8"/>
      <c r="G350" s="8"/>
      <c r="H350" s="8"/>
      <c r="I350" s="8"/>
      <c r="J350" s="43"/>
    </row>
    <row r="351" spans="1:10" x14ac:dyDescent="0.25">
      <c r="A351" s="23" t="s">
        <v>274</v>
      </c>
      <c r="B351" s="23" t="s">
        <v>58</v>
      </c>
      <c r="C351" s="24">
        <v>5</v>
      </c>
      <c r="D351" s="9"/>
      <c r="E351" s="9"/>
      <c r="F351" s="9">
        <v>0</v>
      </c>
      <c r="G351" s="9">
        <f>F351*C351</f>
        <v>0</v>
      </c>
      <c r="H351" s="9">
        <f>F351</f>
        <v>0</v>
      </c>
      <c r="I351" s="9">
        <f>H351*C351</f>
        <v>0</v>
      </c>
      <c r="J351" s="43"/>
    </row>
    <row r="352" spans="1:10" x14ac:dyDescent="0.25">
      <c r="A352" s="21" t="s">
        <v>241</v>
      </c>
      <c r="B352" s="21" t="s">
        <v>7</v>
      </c>
      <c r="C352" s="22"/>
      <c r="D352" s="8"/>
      <c r="E352" s="8"/>
      <c r="F352" s="8"/>
      <c r="G352" s="8"/>
      <c r="H352" s="8"/>
      <c r="I352" s="8"/>
      <c r="J352" s="43"/>
    </row>
    <row r="353" spans="1:10" x14ac:dyDescent="0.25">
      <c r="A353" s="23" t="s">
        <v>275</v>
      </c>
      <c r="B353" s="23" t="s">
        <v>58</v>
      </c>
      <c r="C353" s="24">
        <v>8</v>
      </c>
      <c r="D353" s="9"/>
      <c r="E353" s="9"/>
      <c r="F353" s="9">
        <v>0</v>
      </c>
      <c r="G353" s="9">
        <f>F353*C353</f>
        <v>0</v>
      </c>
      <c r="H353" s="9">
        <f>F353</f>
        <v>0</v>
      </c>
      <c r="I353" s="9">
        <f>H353*C353</f>
        <v>0</v>
      </c>
      <c r="J353" s="43"/>
    </row>
    <row r="354" spans="1:10" x14ac:dyDescent="0.25">
      <c r="A354" s="23" t="s">
        <v>7</v>
      </c>
      <c r="B354" s="23" t="s">
        <v>7</v>
      </c>
      <c r="C354" s="24"/>
      <c r="D354" s="9"/>
      <c r="E354" s="9"/>
      <c r="F354" s="9"/>
      <c r="G354" s="9"/>
      <c r="H354" s="9"/>
      <c r="I354" s="9"/>
      <c r="J354" s="43"/>
    </row>
    <row r="355" spans="1:10" x14ac:dyDescent="0.25">
      <c r="A355" s="21" t="s">
        <v>242</v>
      </c>
      <c r="B355" s="21" t="s">
        <v>7</v>
      </c>
      <c r="C355" s="22"/>
      <c r="D355" s="8"/>
      <c r="E355" s="8"/>
      <c r="F355" s="8"/>
      <c r="G355" s="8"/>
      <c r="H355" s="8"/>
      <c r="I355" s="8"/>
      <c r="J355" s="43"/>
    </row>
    <row r="356" spans="1:10" x14ac:dyDescent="0.25">
      <c r="A356" s="23" t="s">
        <v>276</v>
      </c>
      <c r="B356" s="23" t="s">
        <v>58</v>
      </c>
      <c r="C356" s="24">
        <v>16</v>
      </c>
      <c r="D356" s="9"/>
      <c r="E356" s="9"/>
      <c r="F356" s="9">
        <v>0</v>
      </c>
      <c r="G356" s="9">
        <f>F356*C356</f>
        <v>0</v>
      </c>
      <c r="H356" s="9">
        <f>F356</f>
        <v>0</v>
      </c>
      <c r="I356" s="9">
        <f>H356*C356</f>
        <v>0</v>
      </c>
      <c r="J356" s="43"/>
    </row>
    <row r="357" spans="1:10" x14ac:dyDescent="0.25">
      <c r="A357" s="23" t="s">
        <v>277</v>
      </c>
      <c r="B357" s="23" t="s">
        <v>58</v>
      </c>
      <c r="C357" s="24">
        <v>4</v>
      </c>
      <c r="D357" s="9"/>
      <c r="E357" s="9"/>
      <c r="F357" s="9">
        <v>0</v>
      </c>
      <c r="G357" s="9">
        <f>F357*C357</f>
        <v>0</v>
      </c>
      <c r="H357" s="9">
        <f>F357</f>
        <v>0</v>
      </c>
      <c r="I357" s="9">
        <f>H357*C357</f>
        <v>0</v>
      </c>
      <c r="J357" s="43"/>
    </row>
    <row r="358" spans="1:10" x14ac:dyDescent="0.25">
      <c r="A358" s="23" t="s">
        <v>7</v>
      </c>
      <c r="B358" s="23" t="s">
        <v>7</v>
      </c>
      <c r="C358" s="32"/>
      <c r="D358" s="11"/>
      <c r="E358" s="11"/>
      <c r="F358" s="11"/>
      <c r="G358" s="11"/>
      <c r="H358" s="11"/>
      <c r="I358" s="11"/>
      <c r="J358" s="43"/>
    </row>
    <row r="359" spans="1:10" x14ac:dyDescent="0.25">
      <c r="A359" s="23" t="s">
        <v>243</v>
      </c>
      <c r="B359" s="23" t="s">
        <v>281</v>
      </c>
      <c r="C359" s="32">
        <v>1</v>
      </c>
      <c r="D359" s="9">
        <v>0</v>
      </c>
      <c r="E359" s="9">
        <f>D359*C359</f>
        <v>0</v>
      </c>
      <c r="F359" s="9"/>
      <c r="G359" s="9"/>
      <c r="H359" s="9">
        <f>D359</f>
        <v>0</v>
      </c>
      <c r="I359" s="9">
        <f>D359*C359</f>
        <v>0</v>
      </c>
      <c r="J359" s="43"/>
    </row>
    <row r="360" spans="1:10" x14ac:dyDescent="0.25">
      <c r="A360" s="19" t="s">
        <v>244</v>
      </c>
      <c r="B360" s="19" t="s">
        <v>7</v>
      </c>
      <c r="C360" s="20"/>
      <c r="D360" s="7"/>
      <c r="E360" s="10">
        <f>E359+E348+E347+E345+E344+E342++E340+E330+E319+E307+E192</f>
        <v>0</v>
      </c>
      <c r="F360" s="7"/>
      <c r="G360" s="10">
        <f>G357+G356+G353+G351+G348+G347+G340+G335+G334+G333+G332++G330+G319+G307+G192+G71</f>
        <v>0</v>
      </c>
      <c r="H360" s="7"/>
      <c r="I360" s="10">
        <f>I359+I357+I356+I353+I351+I348+I347+I345+I344+I342+I340+I330+I319+I307+I192+I71+I335+I334+I333+I332</f>
        <v>0</v>
      </c>
      <c r="J360" s="43"/>
    </row>
    <row r="361" spans="1:10" x14ac:dyDescent="0.25">
      <c r="A361" s="19" t="s">
        <v>245</v>
      </c>
      <c r="B361" s="19" t="s">
        <v>7</v>
      </c>
      <c r="C361" s="33"/>
      <c r="D361" s="10"/>
      <c r="E361" s="10"/>
      <c r="F361" s="10"/>
      <c r="G361" s="10"/>
      <c r="H361" s="10"/>
      <c r="I361" s="10"/>
      <c r="J361" s="43"/>
    </row>
    <row r="362" spans="1:10" ht="46.5" x14ac:dyDescent="0.25">
      <c r="A362" s="21" t="s">
        <v>246</v>
      </c>
      <c r="B362" s="21" t="s">
        <v>7</v>
      </c>
      <c r="C362" s="22"/>
      <c r="D362" s="8"/>
      <c r="E362" s="8"/>
      <c r="F362" s="8"/>
      <c r="G362" s="8"/>
      <c r="H362" s="8"/>
      <c r="I362" s="8"/>
      <c r="J362" s="43"/>
    </row>
    <row r="363" spans="1:10" x14ac:dyDescent="0.25">
      <c r="A363" s="23" t="s">
        <v>247</v>
      </c>
      <c r="B363" s="23" t="s">
        <v>185</v>
      </c>
      <c r="C363" s="24">
        <v>14</v>
      </c>
      <c r="D363" s="9"/>
      <c r="E363" s="9"/>
      <c r="F363" s="9">
        <v>0</v>
      </c>
      <c r="G363" s="9">
        <f>F363*C363</f>
        <v>0</v>
      </c>
      <c r="H363" s="9">
        <f>F363</f>
        <v>0</v>
      </c>
      <c r="I363" s="9">
        <f>H363*C363</f>
        <v>0</v>
      </c>
      <c r="J363" s="43"/>
    </row>
    <row r="364" spans="1:10" x14ac:dyDescent="0.25">
      <c r="A364" s="23" t="s">
        <v>248</v>
      </c>
      <c r="B364" s="23" t="s">
        <v>185</v>
      </c>
      <c r="C364" s="24">
        <v>14</v>
      </c>
      <c r="D364" s="9"/>
      <c r="E364" s="9"/>
      <c r="F364" s="9">
        <v>0</v>
      </c>
      <c r="G364" s="9">
        <f>F364*C364</f>
        <v>0</v>
      </c>
      <c r="H364" s="9">
        <f>F364</f>
        <v>0</v>
      </c>
      <c r="I364" s="9">
        <f>H364*C364</f>
        <v>0</v>
      </c>
      <c r="J364" s="43"/>
    </row>
    <row r="365" spans="1:10" ht="69" x14ac:dyDescent="0.25">
      <c r="A365" s="21" t="s">
        <v>249</v>
      </c>
      <c r="B365" s="21" t="s">
        <v>7</v>
      </c>
      <c r="C365" s="22"/>
      <c r="D365" s="8"/>
      <c r="E365" s="8"/>
      <c r="F365" s="8"/>
      <c r="G365" s="8"/>
      <c r="H365" s="8"/>
      <c r="I365" s="8"/>
      <c r="J365" s="43"/>
    </row>
    <row r="366" spans="1:10" x14ac:dyDescent="0.25">
      <c r="A366" s="23" t="s">
        <v>250</v>
      </c>
      <c r="B366" s="23" t="s">
        <v>102</v>
      </c>
      <c r="C366" s="24">
        <v>40</v>
      </c>
      <c r="D366" s="9"/>
      <c r="E366" s="9"/>
      <c r="F366" s="9">
        <v>0</v>
      </c>
      <c r="G366" s="9">
        <f>F366*C366</f>
        <v>0</v>
      </c>
      <c r="H366" s="9">
        <f>F366</f>
        <v>0</v>
      </c>
      <c r="I366" s="9">
        <f>H366*C366</f>
        <v>0</v>
      </c>
      <c r="J366" s="43"/>
    </row>
    <row r="367" spans="1:10" ht="24" x14ac:dyDescent="0.25">
      <c r="A367" s="21" t="s">
        <v>251</v>
      </c>
      <c r="B367" s="21" t="s">
        <v>7</v>
      </c>
      <c r="C367" s="22"/>
      <c r="D367" s="8"/>
      <c r="E367" s="8"/>
      <c r="F367" s="8"/>
      <c r="G367" s="8"/>
      <c r="H367" s="8"/>
      <c r="I367" s="8"/>
      <c r="J367" s="43"/>
    </row>
    <row r="368" spans="1:10" x14ac:dyDescent="0.25">
      <c r="A368" s="23" t="s">
        <v>252</v>
      </c>
      <c r="B368" s="23" t="s">
        <v>31</v>
      </c>
      <c r="C368" s="24">
        <v>25</v>
      </c>
      <c r="D368" s="9"/>
      <c r="E368" s="9"/>
      <c r="F368" s="9">
        <v>0</v>
      </c>
      <c r="G368" s="9">
        <f>F368*C368</f>
        <v>0</v>
      </c>
      <c r="H368" s="9">
        <f>F368</f>
        <v>0</v>
      </c>
      <c r="I368" s="9">
        <f>H368*C368</f>
        <v>0</v>
      </c>
      <c r="J368" s="43"/>
    </row>
    <row r="369" spans="1:10" x14ac:dyDescent="0.25">
      <c r="A369" s="21" t="s">
        <v>253</v>
      </c>
      <c r="B369" s="21" t="s">
        <v>7</v>
      </c>
      <c r="C369" s="22"/>
      <c r="D369" s="8"/>
      <c r="E369" s="8"/>
      <c r="F369" s="8"/>
      <c r="G369" s="8"/>
      <c r="H369" s="8"/>
      <c r="I369" s="8"/>
      <c r="J369" s="43"/>
    </row>
    <row r="370" spans="1:10" x14ac:dyDescent="0.25">
      <c r="A370" s="23" t="s">
        <v>278</v>
      </c>
      <c r="B370" s="23" t="s">
        <v>185</v>
      </c>
      <c r="C370" s="24">
        <v>40</v>
      </c>
      <c r="D370" s="9"/>
      <c r="E370" s="9"/>
      <c r="F370" s="9">
        <v>0</v>
      </c>
      <c r="G370" s="9">
        <f>F370*C370</f>
        <v>0</v>
      </c>
      <c r="H370" s="9">
        <f>F370</f>
        <v>0</v>
      </c>
      <c r="I370" s="9">
        <f>H370*C370</f>
        <v>0</v>
      </c>
      <c r="J370" s="43"/>
    </row>
    <row r="371" spans="1:10" x14ac:dyDescent="0.25">
      <c r="A371" s="21" t="s">
        <v>254</v>
      </c>
      <c r="B371" s="21" t="s">
        <v>7</v>
      </c>
      <c r="C371" s="22"/>
      <c r="D371" s="8"/>
      <c r="E371" s="8"/>
      <c r="F371" s="8"/>
      <c r="G371" s="8"/>
      <c r="H371" s="8"/>
      <c r="I371" s="8"/>
      <c r="J371" s="43"/>
    </row>
    <row r="372" spans="1:10" x14ac:dyDescent="0.25">
      <c r="A372" s="23" t="s">
        <v>279</v>
      </c>
      <c r="B372" s="23" t="s">
        <v>172</v>
      </c>
      <c r="C372" s="24">
        <v>5</v>
      </c>
      <c r="D372" s="9">
        <v>0</v>
      </c>
      <c r="E372" s="9">
        <f>D372*C372</f>
        <v>0</v>
      </c>
      <c r="F372" s="9"/>
      <c r="G372" s="9"/>
      <c r="H372" s="9">
        <f>D372</f>
        <v>0</v>
      </c>
      <c r="I372" s="9">
        <f>D372*C372</f>
        <v>0</v>
      </c>
      <c r="J372" s="43"/>
    </row>
    <row r="373" spans="1:10" x14ac:dyDescent="0.25">
      <c r="A373" s="21" t="s">
        <v>255</v>
      </c>
      <c r="B373" s="21" t="s">
        <v>7</v>
      </c>
      <c r="C373" s="22"/>
      <c r="D373" s="8"/>
      <c r="E373" s="8"/>
      <c r="F373" s="8"/>
      <c r="G373" s="8"/>
      <c r="H373" s="8"/>
      <c r="I373" s="8"/>
      <c r="J373" s="43"/>
    </row>
    <row r="374" spans="1:10" x14ac:dyDescent="0.25">
      <c r="A374" s="23" t="s">
        <v>256</v>
      </c>
      <c r="B374" s="23" t="s">
        <v>172</v>
      </c>
      <c r="C374" s="24">
        <v>7</v>
      </c>
      <c r="D374" s="9">
        <v>0</v>
      </c>
      <c r="E374" s="9">
        <f>D374*C374</f>
        <v>0</v>
      </c>
      <c r="F374" s="9"/>
      <c r="G374" s="9"/>
      <c r="H374" s="9">
        <f>D374</f>
        <v>0</v>
      </c>
      <c r="I374" s="9">
        <f>D374*C374</f>
        <v>0</v>
      </c>
      <c r="J374" s="43"/>
    </row>
    <row r="375" spans="1:10" x14ac:dyDescent="0.25">
      <c r="A375" s="21" t="s">
        <v>257</v>
      </c>
      <c r="B375" s="21" t="s">
        <v>7</v>
      </c>
      <c r="C375" s="22"/>
      <c r="D375" s="8"/>
      <c r="E375" s="8"/>
      <c r="F375" s="8"/>
      <c r="G375" s="8"/>
      <c r="H375" s="8"/>
      <c r="I375" s="8"/>
      <c r="J375" s="43"/>
    </row>
    <row r="376" spans="1:10" x14ac:dyDescent="0.25">
      <c r="A376" s="23" t="s">
        <v>258</v>
      </c>
      <c r="B376" s="23" t="s">
        <v>172</v>
      </c>
      <c r="C376" s="24">
        <v>7</v>
      </c>
      <c r="D376" s="9">
        <v>0</v>
      </c>
      <c r="E376" s="9">
        <f>D376*C376</f>
        <v>0</v>
      </c>
      <c r="F376" s="9"/>
      <c r="G376" s="9"/>
      <c r="H376" s="9">
        <f>D376</f>
        <v>0</v>
      </c>
      <c r="I376" s="9">
        <f>D376*C376</f>
        <v>0</v>
      </c>
      <c r="J376" s="43"/>
    </row>
    <row r="377" spans="1:10" x14ac:dyDescent="0.25">
      <c r="A377" s="19" t="s">
        <v>259</v>
      </c>
      <c r="B377" s="19" t="s">
        <v>7</v>
      </c>
      <c r="C377" s="33"/>
      <c r="D377" s="10"/>
      <c r="E377" s="10">
        <f>E376+E374+E372</f>
        <v>0</v>
      </c>
      <c r="F377" s="10"/>
      <c r="G377" s="10">
        <f>G370+G368+G366+G364+G363</f>
        <v>0</v>
      </c>
      <c r="H377" s="10"/>
      <c r="I377" s="10">
        <f>I376+I374+I372+I370+I368+I366+I363+I364</f>
        <v>0</v>
      </c>
      <c r="J377" s="43"/>
    </row>
    <row r="378" spans="1:10" x14ac:dyDescent="0.25">
      <c r="A378" s="34" t="s">
        <v>7</v>
      </c>
      <c r="B378" s="34" t="s">
        <v>7</v>
      </c>
      <c r="C378" s="35"/>
      <c r="D378" s="6"/>
      <c r="E378" s="6"/>
      <c r="F378" s="6"/>
      <c r="G378" s="6"/>
      <c r="H378" s="6"/>
      <c r="I378" s="6"/>
      <c r="J378" s="43"/>
    </row>
    <row r="379" spans="1:10" ht="21" x14ac:dyDescent="0.35">
      <c r="A379" s="36" t="s">
        <v>282</v>
      </c>
      <c r="B379" s="37"/>
      <c r="C379" s="38"/>
      <c r="D379" s="18"/>
      <c r="E379" s="18"/>
      <c r="F379" s="18"/>
      <c r="G379" s="18"/>
      <c r="H379" s="18"/>
      <c r="I379" s="18">
        <f>I377+I360+I29+I25+I11</f>
        <v>0</v>
      </c>
      <c r="J379" s="43"/>
    </row>
  </sheetData>
  <pageMargins left="0.7" right="0.7" top="0.75" bottom="0.75" header="0.3" footer="0.3"/>
  <pageSetup paperSize="9" firstPageNumber="2" orientation="portrait" useFirstPageNumber="1" r:id="rId1"/>
  <headerFooter>
    <oddHeader>&amp;C&amp;8Rekonstrukce rozvodny 22 kV v objektu 6 VOP Šenov
kobka 5, 6, 6a</oddHeader>
    <oddFooter>&amp;L&amp;9Datum vydání: 12.2022&amp;C&amp;9-&amp;P-&amp;R&amp;9archívní číslo: - 0/19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zoomScaleNormal="100" workbookViewId="0">
      <selection activeCell="B45" sqref="B45"/>
    </sheetView>
  </sheetViews>
  <sheetFormatPr defaultRowHeight="15" x14ac:dyDescent="0.25"/>
  <cols>
    <col min="1" max="1" width="26.140625" style="1" bestFit="1" customWidth="1"/>
    <col min="2" max="2" width="61" style="1" bestFit="1" customWidth="1"/>
  </cols>
  <sheetData>
    <row r="1" spans="1:2" x14ac:dyDescent="0.25">
      <c r="A1" s="2" t="s">
        <v>0</v>
      </c>
      <c r="B1" s="2" t="s">
        <v>1</v>
      </c>
    </row>
    <row r="2" spans="1:2" x14ac:dyDescent="0.25">
      <c r="A2" s="2" t="s">
        <v>2</v>
      </c>
      <c r="B2" s="3" t="s">
        <v>3</v>
      </c>
    </row>
    <row r="3" spans="1:2" x14ac:dyDescent="0.25">
      <c r="A3" s="2" t="s">
        <v>4</v>
      </c>
      <c r="B3" s="4" t="s">
        <v>5</v>
      </c>
    </row>
    <row r="4" spans="1:2" x14ac:dyDescent="0.25">
      <c r="A4" s="2" t="s">
        <v>6</v>
      </c>
      <c r="B4" s="4" t="s">
        <v>7</v>
      </c>
    </row>
    <row r="5" spans="1:2" x14ac:dyDescent="0.25">
      <c r="A5" s="2" t="s">
        <v>8</v>
      </c>
      <c r="B5" s="4" t="s">
        <v>9</v>
      </c>
    </row>
    <row r="6" spans="1:2" x14ac:dyDescent="0.25">
      <c r="A6" s="2" t="s">
        <v>10</v>
      </c>
      <c r="B6" s="4" t="s">
        <v>11</v>
      </c>
    </row>
    <row r="7" spans="1:2" x14ac:dyDescent="0.25">
      <c r="A7" s="2" t="s">
        <v>12</v>
      </c>
      <c r="B7" s="4" t="s">
        <v>13</v>
      </c>
    </row>
    <row r="8" spans="1:2" x14ac:dyDescent="0.25">
      <c r="A8" s="2" t="s">
        <v>14</v>
      </c>
      <c r="B8" s="4" t="s">
        <v>7</v>
      </c>
    </row>
    <row r="9" spans="1:2" x14ac:dyDescent="0.25">
      <c r="A9" s="2" t="s">
        <v>15</v>
      </c>
      <c r="B9" s="4" t="s">
        <v>16</v>
      </c>
    </row>
    <row r="10" spans="1:2" x14ac:dyDescent="0.25">
      <c r="A10" s="2" t="s">
        <v>17</v>
      </c>
      <c r="B10" s="4" t="s">
        <v>18</v>
      </c>
    </row>
    <row r="11" spans="1:2" x14ac:dyDescent="0.25">
      <c r="A11" s="2" t="s">
        <v>19</v>
      </c>
      <c r="B11" s="4" t="s">
        <v>20</v>
      </c>
    </row>
    <row r="12" spans="1:2" x14ac:dyDescent="0.25">
      <c r="A12" s="2" t="s">
        <v>21</v>
      </c>
      <c r="B12" s="4" t="s">
        <v>7</v>
      </c>
    </row>
  </sheetData>
  <pageMargins left="0.7" right="0.7" top="0.78740157499999996" bottom="0.78740157499999996" header="0.3" footer="0.3"/>
  <pageSetup paperSize="9" orientation="portrait" r:id="rId1"/>
  <headerFooter>
    <oddFooter>&amp;L&amp;9Datum vydání: 12/2022&amp;C&amp;9-1-&amp;R&amp;9archívní číslo: - 0/19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v_výměr</vt:lpstr>
      <vt:lpstr>Parametry</vt:lpstr>
    </vt:vector>
  </TitlesOfParts>
  <Company>Val.Mez.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ing.Hubáček Josef</dc:creator>
  <cp:lastModifiedBy>Ručka Karel</cp:lastModifiedBy>
  <cp:lastPrinted>2022-12-06T21:48:46Z</cp:lastPrinted>
  <dcterms:created xsi:type="dcterms:W3CDTF">2022-12-06T18:49:53Z</dcterms:created>
  <dcterms:modified xsi:type="dcterms:W3CDTF">2022-12-20T12:11:30Z</dcterms:modified>
</cp:coreProperties>
</file>