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ykora\Desktop\"/>
    </mc:Choice>
  </mc:AlternateContent>
  <xr:revisionPtr revIDLastSave="0" documentId="8_{AB433173-CE5C-41B5-9E64-38BFC72DF1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_výměr" sheetId="2" r:id="rId1"/>
    <sheet name="Parametr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1" i="2" l="1"/>
  <c r="I180" i="2"/>
  <c r="I179" i="2"/>
  <c r="I178" i="2"/>
  <c r="E208" i="2"/>
  <c r="G208" i="2"/>
  <c r="H208" i="2"/>
  <c r="E264" i="2"/>
  <c r="E262" i="2"/>
  <c r="E261" i="2"/>
  <c r="E259" i="2"/>
  <c r="E257" i="2"/>
  <c r="E255" i="2"/>
  <c r="E253" i="2"/>
  <c r="E252" i="2"/>
  <c r="E250" i="2"/>
  <c r="E248" i="2"/>
  <c r="E246" i="2"/>
  <c r="E242" i="2"/>
  <c r="E241" i="2"/>
  <c r="E239" i="2"/>
  <c r="E237" i="2"/>
  <c r="E235" i="2"/>
  <c r="E233" i="2"/>
  <c r="E231" i="2"/>
  <c r="E230" i="2"/>
  <c r="E229" i="2"/>
  <c r="E228" i="2"/>
  <c r="E225" i="2"/>
  <c r="E224" i="2"/>
  <c r="E222" i="2"/>
  <c r="E220" i="2"/>
  <c r="E219" i="2"/>
  <c r="E218" i="2"/>
  <c r="E217" i="2"/>
  <c r="E215" i="2"/>
  <c r="E213" i="2"/>
  <c r="E211" i="2"/>
  <c r="E206" i="2"/>
  <c r="E204" i="2"/>
  <c r="E202" i="2"/>
  <c r="E200" i="2"/>
  <c r="E198" i="2"/>
  <c r="E195" i="2"/>
  <c r="E193" i="2"/>
  <c r="E191" i="2"/>
  <c r="E189" i="2"/>
  <c r="E187" i="2"/>
  <c r="E185" i="2"/>
  <c r="I261" i="2"/>
  <c r="H271" i="2"/>
  <c r="I271" i="2" s="1"/>
  <c r="H270" i="2"/>
  <c r="H269" i="2"/>
  <c r="H268" i="2"/>
  <c r="I268" i="2" s="1"/>
  <c r="H264" i="2"/>
  <c r="H262" i="2"/>
  <c r="H261" i="2"/>
  <c r="H259" i="2"/>
  <c r="H257" i="2"/>
  <c r="H255" i="2"/>
  <c r="H253" i="2"/>
  <c r="H252" i="2"/>
  <c r="H250" i="2"/>
  <c r="H248" i="2"/>
  <c r="H246" i="2"/>
  <c r="H242" i="2"/>
  <c r="H241" i="2"/>
  <c r="H239" i="2"/>
  <c r="H237" i="2"/>
  <c r="H235" i="2"/>
  <c r="H233" i="2"/>
  <c r="H231" i="2"/>
  <c r="H230" i="2"/>
  <c r="H229" i="2"/>
  <c r="H228" i="2"/>
  <c r="H225" i="2"/>
  <c r="H224" i="2"/>
  <c r="H222" i="2"/>
  <c r="H220" i="2"/>
  <c r="H219" i="2"/>
  <c r="H218" i="2"/>
  <c r="H217" i="2"/>
  <c r="H215" i="2"/>
  <c r="H213" i="2"/>
  <c r="H211" i="2"/>
  <c r="H206" i="2"/>
  <c r="H204" i="2"/>
  <c r="H202" i="2"/>
  <c r="H200" i="2"/>
  <c r="H198" i="2"/>
  <c r="H195" i="2"/>
  <c r="H193" i="2"/>
  <c r="H191" i="2"/>
  <c r="H189" i="2"/>
  <c r="H187" i="2"/>
  <c r="H185" i="2"/>
  <c r="G264" i="2"/>
  <c r="G262" i="2"/>
  <c r="I262" i="2" s="1"/>
  <c r="G261" i="2"/>
  <c r="G259" i="2"/>
  <c r="G257" i="2"/>
  <c r="I257" i="2" s="1"/>
  <c r="G255" i="2"/>
  <c r="G253" i="2"/>
  <c r="G252" i="2"/>
  <c r="G250" i="2"/>
  <c r="G248" i="2"/>
  <c r="I248" i="2" s="1"/>
  <c r="G246" i="2"/>
  <c r="G242" i="2"/>
  <c r="G241" i="2"/>
  <c r="G239" i="2"/>
  <c r="G237" i="2"/>
  <c r="G235" i="2"/>
  <c r="G233" i="2"/>
  <c r="G231" i="2"/>
  <c r="G230" i="2"/>
  <c r="G228" i="2"/>
  <c r="I228" i="2" s="1"/>
  <c r="G225" i="2"/>
  <c r="G224" i="2"/>
  <c r="I224" i="2" s="1"/>
  <c r="G222" i="2"/>
  <c r="G220" i="2"/>
  <c r="I220" i="2" s="1"/>
  <c r="G219" i="2"/>
  <c r="G218" i="2"/>
  <c r="G217" i="2"/>
  <c r="I217" i="2" s="1"/>
  <c r="G215" i="2"/>
  <c r="I215" i="2" s="1"/>
  <c r="G213" i="2"/>
  <c r="I213" i="2" s="1"/>
  <c r="G211" i="2"/>
  <c r="G206" i="2"/>
  <c r="G204" i="2"/>
  <c r="G202" i="2"/>
  <c r="G200" i="2"/>
  <c r="G198" i="2"/>
  <c r="G195" i="2"/>
  <c r="I195" i="2" s="1"/>
  <c r="G193" i="2"/>
  <c r="G191" i="2"/>
  <c r="I191" i="2" s="1"/>
  <c r="G189" i="2"/>
  <c r="G187" i="2"/>
  <c r="I187" i="2" s="1"/>
  <c r="G185" i="2"/>
  <c r="I185" i="2" s="1"/>
  <c r="G268" i="2"/>
  <c r="G269" i="2"/>
  <c r="I269" i="2"/>
  <c r="G270" i="2"/>
  <c r="I270" i="2"/>
  <c r="G271" i="2"/>
  <c r="G275" i="2"/>
  <c r="H275" i="2"/>
  <c r="I275" i="2" s="1"/>
  <c r="G277" i="2"/>
  <c r="H277" i="2"/>
  <c r="I277" i="2" s="1"/>
  <c r="E279" i="2"/>
  <c r="G279" i="2"/>
  <c r="H279" i="2"/>
  <c r="E281" i="2"/>
  <c r="G281" i="2"/>
  <c r="H281" i="2"/>
  <c r="E283" i="2"/>
  <c r="G283" i="2"/>
  <c r="H283" i="2"/>
  <c r="E284" i="2"/>
  <c r="G284" i="2"/>
  <c r="H284" i="2"/>
  <c r="G286" i="2"/>
  <c r="H286" i="2"/>
  <c r="I286" i="2" s="1"/>
  <c r="G289" i="2"/>
  <c r="H289" i="2"/>
  <c r="I289" i="2" s="1"/>
  <c r="G291" i="2"/>
  <c r="H291" i="2"/>
  <c r="I291" i="2" s="1"/>
  <c r="E293" i="2"/>
  <c r="G293" i="2"/>
  <c r="H293" i="2"/>
  <c r="E295" i="2"/>
  <c r="G295" i="2"/>
  <c r="H295" i="2"/>
  <c r="E297" i="2"/>
  <c r="G297" i="2"/>
  <c r="H297" i="2"/>
  <c r="E299" i="2"/>
  <c r="G299" i="2"/>
  <c r="H299" i="2"/>
  <c r="E301" i="2"/>
  <c r="G301" i="2"/>
  <c r="H301" i="2"/>
  <c r="E303" i="2"/>
  <c r="G303" i="2"/>
  <c r="I303" i="2" s="1"/>
  <c r="H303" i="2"/>
  <c r="E304" i="2"/>
  <c r="G304" i="2"/>
  <c r="H304" i="2"/>
  <c r="E305" i="2"/>
  <c r="G305" i="2"/>
  <c r="H305" i="2"/>
  <c r="E306" i="2"/>
  <c r="H306" i="2"/>
  <c r="I306" i="2"/>
  <c r="E307" i="2"/>
  <c r="H307" i="2"/>
  <c r="I307" i="2"/>
  <c r="E308" i="2"/>
  <c r="H308" i="2"/>
  <c r="I308" i="2"/>
  <c r="E310" i="2"/>
  <c r="G310" i="2"/>
  <c r="H310" i="2"/>
  <c r="E312" i="2"/>
  <c r="G312" i="2"/>
  <c r="I312" i="2" s="1"/>
  <c r="H312" i="2"/>
  <c r="E313" i="2"/>
  <c r="G313" i="2"/>
  <c r="H313" i="2"/>
  <c r="E314" i="2"/>
  <c r="G314" i="2"/>
  <c r="H314" i="2"/>
  <c r="E315" i="2"/>
  <c r="H315" i="2"/>
  <c r="I315" i="2"/>
  <c r="E317" i="2"/>
  <c r="G317" i="2"/>
  <c r="I317" i="2" s="1"/>
  <c r="H317" i="2"/>
  <c r="E319" i="2"/>
  <c r="H319" i="2"/>
  <c r="I319" i="2"/>
  <c r="E320" i="2"/>
  <c r="H320" i="2"/>
  <c r="I320" i="2"/>
  <c r="E321" i="2"/>
  <c r="H321" i="2"/>
  <c r="I321" i="2"/>
  <c r="E322" i="2"/>
  <c r="H322" i="2"/>
  <c r="I322" i="2"/>
  <c r="E323" i="2"/>
  <c r="H323" i="2"/>
  <c r="I323" i="2"/>
  <c r="E325" i="2"/>
  <c r="H325" i="2"/>
  <c r="I325" i="2"/>
  <c r="E327" i="2"/>
  <c r="E329" i="2" s="1"/>
  <c r="H327" i="2"/>
  <c r="I327" i="2"/>
  <c r="E328" i="2"/>
  <c r="G328" i="2"/>
  <c r="I328" i="2" s="1"/>
  <c r="H328" i="2"/>
  <c r="E332" i="2"/>
  <c r="G332" i="2"/>
  <c r="H332" i="2"/>
  <c r="E333" i="2"/>
  <c r="G333" i="2"/>
  <c r="H333" i="2"/>
  <c r="E334" i="2"/>
  <c r="G334" i="2"/>
  <c r="H334" i="2"/>
  <c r="E335" i="2"/>
  <c r="G335" i="2"/>
  <c r="H335" i="2"/>
  <c r="E336" i="2"/>
  <c r="G336" i="2"/>
  <c r="H336" i="2"/>
  <c r="E337" i="2"/>
  <c r="G337" i="2"/>
  <c r="H337" i="2"/>
  <c r="E338" i="2"/>
  <c r="G338" i="2"/>
  <c r="H338" i="2"/>
  <c r="E339" i="2"/>
  <c r="G339" i="2"/>
  <c r="H339" i="2"/>
  <c r="E341" i="2"/>
  <c r="H341" i="2"/>
  <c r="I341" i="2"/>
  <c r="E343" i="2"/>
  <c r="G343" i="2"/>
  <c r="H343" i="2"/>
  <c r="I343" i="2"/>
  <c r="E345" i="2"/>
  <c r="G345" i="2"/>
  <c r="H345" i="2"/>
  <c r="I345" i="2"/>
  <c r="E346" i="2"/>
  <c r="G346" i="2"/>
  <c r="I346" i="2" s="1"/>
  <c r="H346" i="2"/>
  <c r="E348" i="2"/>
  <c r="G348" i="2"/>
  <c r="I348" i="2" s="1"/>
  <c r="H348" i="2"/>
  <c r="G350" i="2"/>
  <c r="H350" i="2"/>
  <c r="I350" i="2" s="1"/>
  <c r="G351" i="2"/>
  <c r="H351" i="2"/>
  <c r="I351" i="2" s="1"/>
  <c r="G353" i="2"/>
  <c r="H353" i="2"/>
  <c r="I353" i="2" s="1"/>
  <c r="I45" i="2"/>
  <c r="G45" i="2"/>
  <c r="G48" i="2"/>
  <c r="H48" i="2"/>
  <c r="I48" i="2" s="1"/>
  <c r="E4" i="2"/>
  <c r="E15" i="2" s="1"/>
  <c r="H4" i="2"/>
  <c r="I4" i="2" s="1"/>
  <c r="I15" i="2" s="1"/>
  <c r="I438" i="2"/>
  <c r="H438" i="2"/>
  <c r="E438" i="2"/>
  <c r="I436" i="2"/>
  <c r="H436" i="2"/>
  <c r="E436" i="2"/>
  <c r="I434" i="2"/>
  <c r="H434" i="2"/>
  <c r="E434" i="2"/>
  <c r="H432" i="2"/>
  <c r="I432" i="2" s="1"/>
  <c r="G432" i="2"/>
  <c r="H430" i="2"/>
  <c r="I430" i="2" s="1"/>
  <c r="G430" i="2"/>
  <c r="H428" i="2"/>
  <c r="I428" i="2" s="1"/>
  <c r="G428" i="2"/>
  <c r="H426" i="2"/>
  <c r="I426" i="2" s="1"/>
  <c r="G426" i="2"/>
  <c r="H425" i="2"/>
  <c r="I425" i="2" s="1"/>
  <c r="G425" i="2"/>
  <c r="I421" i="2"/>
  <c r="H421" i="2"/>
  <c r="E421" i="2"/>
  <c r="H419" i="2"/>
  <c r="I419" i="2" s="1"/>
  <c r="G419" i="2"/>
  <c r="H418" i="2"/>
  <c r="I418" i="2" s="1"/>
  <c r="G418" i="2"/>
  <c r="H415" i="2"/>
  <c r="I415" i="2" s="1"/>
  <c r="G415" i="2"/>
  <c r="H413" i="2"/>
  <c r="I413" i="2" s="1"/>
  <c r="G413" i="2"/>
  <c r="H410" i="2"/>
  <c r="G410" i="2"/>
  <c r="E410" i="2"/>
  <c r="H409" i="2"/>
  <c r="G409" i="2"/>
  <c r="E409" i="2"/>
  <c r="I407" i="2"/>
  <c r="H407" i="2"/>
  <c r="E407" i="2"/>
  <c r="E404" i="2"/>
  <c r="E406" i="2"/>
  <c r="I406" i="2"/>
  <c r="H406" i="2"/>
  <c r="I404" i="2"/>
  <c r="H404" i="2"/>
  <c r="H401" i="2"/>
  <c r="I401" i="2" s="1"/>
  <c r="G401" i="2"/>
  <c r="G402" i="2" s="1"/>
  <c r="I399" i="2"/>
  <c r="H399" i="2"/>
  <c r="E399" i="2"/>
  <c r="E402" i="2" s="1"/>
  <c r="H397" i="2"/>
  <c r="I397" i="2" s="1"/>
  <c r="G397" i="2"/>
  <c r="H396" i="2"/>
  <c r="I396" i="2" s="1"/>
  <c r="G396" i="2"/>
  <c r="H395" i="2"/>
  <c r="I395" i="2" s="1"/>
  <c r="G395" i="2"/>
  <c r="H394" i="2"/>
  <c r="I394" i="2" s="1"/>
  <c r="G394" i="2"/>
  <c r="G388" i="2"/>
  <c r="H391" i="2"/>
  <c r="G391" i="2"/>
  <c r="E391" i="2"/>
  <c r="I389" i="2"/>
  <c r="H389" i="2"/>
  <c r="E389" i="2"/>
  <c r="H388" i="2"/>
  <c r="E388" i="2"/>
  <c r="I388" i="2" s="1"/>
  <c r="H386" i="2"/>
  <c r="G386" i="2"/>
  <c r="E386" i="2"/>
  <c r="H385" i="2"/>
  <c r="G385" i="2"/>
  <c r="E385" i="2"/>
  <c r="H383" i="2"/>
  <c r="G383" i="2"/>
  <c r="E383" i="2"/>
  <c r="H379" i="2"/>
  <c r="G379" i="2"/>
  <c r="E379" i="2"/>
  <c r="H377" i="2"/>
  <c r="I377" i="2" s="1"/>
  <c r="G377" i="2"/>
  <c r="I376" i="2"/>
  <c r="H376" i="2"/>
  <c r="E376" i="2"/>
  <c r="I374" i="2"/>
  <c r="H374" i="2"/>
  <c r="E374" i="2"/>
  <c r="I372" i="2"/>
  <c r="H372" i="2"/>
  <c r="E372" i="2"/>
  <c r="H370" i="2"/>
  <c r="G370" i="2"/>
  <c r="E370" i="2"/>
  <c r="H368" i="2"/>
  <c r="G368" i="2"/>
  <c r="E368" i="2"/>
  <c r="H367" i="2"/>
  <c r="G367" i="2"/>
  <c r="E367" i="2"/>
  <c r="H365" i="2"/>
  <c r="G365" i="2"/>
  <c r="E365" i="2"/>
  <c r="H363" i="2"/>
  <c r="G363" i="2"/>
  <c r="E363" i="2"/>
  <c r="H362" i="2"/>
  <c r="G362" i="2"/>
  <c r="E362" i="2"/>
  <c r="H360" i="2"/>
  <c r="G360" i="2"/>
  <c r="E360" i="2"/>
  <c r="H356" i="2"/>
  <c r="G356" i="2"/>
  <c r="E356" i="2"/>
  <c r="H355" i="2"/>
  <c r="G355" i="2"/>
  <c r="E355" i="2"/>
  <c r="H174" i="2"/>
  <c r="G174" i="2"/>
  <c r="E174" i="2"/>
  <c r="H172" i="2"/>
  <c r="I172" i="2" s="1"/>
  <c r="G172" i="2"/>
  <c r="I171" i="2"/>
  <c r="H171" i="2"/>
  <c r="E171" i="2"/>
  <c r="I169" i="2"/>
  <c r="H169" i="2"/>
  <c r="E169" i="2"/>
  <c r="I167" i="2"/>
  <c r="H167" i="2"/>
  <c r="E167" i="2"/>
  <c r="H165" i="2"/>
  <c r="G165" i="2"/>
  <c r="E165" i="2"/>
  <c r="H163" i="2"/>
  <c r="G163" i="2"/>
  <c r="E163" i="2"/>
  <c r="H162" i="2"/>
  <c r="G162" i="2"/>
  <c r="E162" i="2"/>
  <c r="E160" i="2"/>
  <c r="H160" i="2"/>
  <c r="G160" i="2"/>
  <c r="H158" i="2"/>
  <c r="G158" i="2"/>
  <c r="E158" i="2"/>
  <c r="H157" i="2"/>
  <c r="G157" i="2"/>
  <c r="E157" i="2"/>
  <c r="H155" i="2"/>
  <c r="G155" i="2"/>
  <c r="E155" i="2"/>
  <c r="H154" i="2"/>
  <c r="G154" i="2"/>
  <c r="E154" i="2"/>
  <c r="H153" i="2"/>
  <c r="G153" i="2"/>
  <c r="E153" i="2"/>
  <c r="H149" i="2"/>
  <c r="G149" i="2"/>
  <c r="E149" i="2"/>
  <c r="H148" i="2"/>
  <c r="G148" i="2"/>
  <c r="E148" i="2"/>
  <c r="H146" i="2"/>
  <c r="I146" i="2" s="1"/>
  <c r="G146" i="2"/>
  <c r="H144" i="2"/>
  <c r="I144" i="2" s="1"/>
  <c r="G144" i="2"/>
  <c r="H143" i="2"/>
  <c r="I143" i="2" s="1"/>
  <c r="G143" i="2"/>
  <c r="H141" i="2"/>
  <c r="G141" i="2"/>
  <c r="E141" i="2"/>
  <c r="H139" i="2"/>
  <c r="G139" i="2"/>
  <c r="E139" i="2"/>
  <c r="H137" i="2"/>
  <c r="G137" i="2"/>
  <c r="E137" i="2"/>
  <c r="H136" i="2"/>
  <c r="G136" i="2"/>
  <c r="E136" i="2"/>
  <c r="H134" i="2"/>
  <c r="G134" i="2"/>
  <c r="E134" i="2"/>
  <c r="I132" i="2"/>
  <c r="H132" i="2"/>
  <c r="E132" i="2"/>
  <c r="H130" i="2"/>
  <c r="G130" i="2"/>
  <c r="E130" i="2"/>
  <c r="H129" i="2"/>
  <c r="G129" i="2"/>
  <c r="E129" i="2"/>
  <c r="H128" i="2"/>
  <c r="G128" i="2"/>
  <c r="E128" i="2"/>
  <c r="H127" i="2"/>
  <c r="G127" i="2"/>
  <c r="E127" i="2"/>
  <c r="H126" i="2"/>
  <c r="G126" i="2"/>
  <c r="E126" i="2"/>
  <c r="H125" i="2"/>
  <c r="G125" i="2"/>
  <c r="E125" i="2"/>
  <c r="H124" i="2"/>
  <c r="G124" i="2"/>
  <c r="E124" i="2"/>
  <c r="H123" i="2"/>
  <c r="G123" i="2"/>
  <c r="E123" i="2"/>
  <c r="H119" i="2"/>
  <c r="G119" i="2"/>
  <c r="E119" i="2"/>
  <c r="I118" i="2"/>
  <c r="H118" i="2"/>
  <c r="E118" i="2"/>
  <c r="I116" i="2"/>
  <c r="H116" i="2"/>
  <c r="E116" i="2"/>
  <c r="I114" i="2"/>
  <c r="H114" i="2"/>
  <c r="E114" i="2"/>
  <c r="I113" i="2"/>
  <c r="H113" i="2"/>
  <c r="E113" i="2"/>
  <c r="I112" i="2"/>
  <c r="H112" i="2"/>
  <c r="E112" i="2"/>
  <c r="I111" i="2"/>
  <c r="H111" i="2"/>
  <c r="E111" i="2"/>
  <c r="I110" i="2"/>
  <c r="H110" i="2"/>
  <c r="E110" i="2"/>
  <c r="H108" i="2"/>
  <c r="G108" i="2"/>
  <c r="E108" i="2"/>
  <c r="I106" i="2"/>
  <c r="H106" i="2"/>
  <c r="E106" i="2"/>
  <c r="H105" i="2"/>
  <c r="G105" i="2"/>
  <c r="E105" i="2"/>
  <c r="H104" i="2"/>
  <c r="G104" i="2"/>
  <c r="E104" i="2"/>
  <c r="H103" i="2"/>
  <c r="G103" i="2"/>
  <c r="E103" i="2"/>
  <c r="H101" i="2"/>
  <c r="G101" i="2"/>
  <c r="E101" i="2"/>
  <c r="I99" i="2"/>
  <c r="H99" i="2"/>
  <c r="I98" i="2"/>
  <c r="H98" i="2"/>
  <c r="I97" i="2"/>
  <c r="H97" i="2"/>
  <c r="E99" i="2"/>
  <c r="E98" i="2"/>
  <c r="E97" i="2"/>
  <c r="H96" i="2"/>
  <c r="G96" i="2"/>
  <c r="E96" i="2"/>
  <c r="H95" i="2"/>
  <c r="G95" i="2"/>
  <c r="E95" i="2"/>
  <c r="H94" i="2"/>
  <c r="G94" i="2"/>
  <c r="E94" i="2"/>
  <c r="H92" i="2"/>
  <c r="G92" i="2"/>
  <c r="E92" i="2"/>
  <c r="H90" i="2"/>
  <c r="G90" i="2"/>
  <c r="E90" i="2"/>
  <c r="H88" i="2"/>
  <c r="G88" i="2"/>
  <c r="E88" i="2"/>
  <c r="H86" i="2"/>
  <c r="G86" i="2"/>
  <c r="E86" i="2"/>
  <c r="H84" i="2"/>
  <c r="G84" i="2"/>
  <c r="E84" i="2"/>
  <c r="H82" i="2"/>
  <c r="I82" i="2" s="1"/>
  <c r="G82" i="2"/>
  <c r="H80" i="2"/>
  <c r="I80" i="2" s="1"/>
  <c r="G80" i="2"/>
  <c r="H75" i="2"/>
  <c r="G75" i="2"/>
  <c r="E75" i="2"/>
  <c r="H77" i="2"/>
  <c r="I77" i="2" s="1"/>
  <c r="G77" i="2"/>
  <c r="H74" i="2"/>
  <c r="G74" i="2"/>
  <c r="E74" i="2"/>
  <c r="H72" i="2"/>
  <c r="G72" i="2"/>
  <c r="E72" i="2"/>
  <c r="H70" i="2"/>
  <c r="G70" i="2"/>
  <c r="E70" i="2"/>
  <c r="H64" i="2"/>
  <c r="I64" i="2" s="1"/>
  <c r="G64" i="2"/>
  <c r="H68" i="2"/>
  <c r="I68" i="2" s="1"/>
  <c r="H66" i="2"/>
  <c r="I66" i="2" s="1"/>
  <c r="G68" i="2"/>
  <c r="G66" i="2"/>
  <c r="H58" i="2"/>
  <c r="I58" i="2" s="1"/>
  <c r="H59" i="2"/>
  <c r="I59" i="2" s="1"/>
  <c r="H60" i="2"/>
  <c r="I60" i="2" s="1"/>
  <c r="G58" i="2"/>
  <c r="G59" i="2"/>
  <c r="G60" i="2"/>
  <c r="H57" i="2"/>
  <c r="I57" i="2" s="1"/>
  <c r="G57" i="2"/>
  <c r="H50" i="2"/>
  <c r="I50" i="2" s="1"/>
  <c r="H52" i="2"/>
  <c r="I52" i="2" s="1"/>
  <c r="G50" i="2"/>
  <c r="G52" i="2"/>
  <c r="H34" i="2"/>
  <c r="I34" i="2" s="1"/>
  <c r="H36" i="2"/>
  <c r="I36" i="2" s="1"/>
  <c r="H38" i="2"/>
  <c r="I38" i="2" s="1"/>
  <c r="H32" i="2"/>
  <c r="I32" i="2" s="1"/>
  <c r="G34" i="2"/>
  <c r="G36" i="2"/>
  <c r="G38" i="2"/>
  <c r="G32" i="2"/>
  <c r="H28" i="2"/>
  <c r="I28" i="2" s="1"/>
  <c r="G28" i="2"/>
  <c r="H27" i="2"/>
  <c r="I27" i="2" s="1"/>
  <c r="G27" i="2"/>
  <c r="H21" i="2"/>
  <c r="I21" i="2" s="1"/>
  <c r="H22" i="2"/>
  <c r="I22" i="2" s="1"/>
  <c r="E21" i="2"/>
  <c r="E22" i="2"/>
  <c r="H18" i="2"/>
  <c r="I18" i="2" s="1"/>
  <c r="I19" i="2" s="1"/>
  <c r="E18" i="2"/>
  <c r="E19" i="2" s="1"/>
  <c r="I259" i="2" l="1"/>
  <c r="I253" i="2"/>
  <c r="I252" i="2"/>
  <c r="I250" i="2"/>
  <c r="I219" i="2"/>
  <c r="I211" i="2"/>
  <c r="I264" i="2"/>
  <c r="I255" i="2"/>
  <c r="I241" i="2"/>
  <c r="I235" i="2"/>
  <c r="I225" i="2"/>
  <c r="I202" i="2"/>
  <c r="I189" i="2"/>
  <c r="I193" i="2"/>
  <c r="I200" i="2"/>
  <c r="I204" i="2"/>
  <c r="I230" i="2"/>
  <c r="I242" i="2"/>
  <c r="G263" i="2"/>
  <c r="E263" i="2"/>
  <c r="I246" i="2"/>
  <c r="I239" i="2"/>
  <c r="I237" i="2"/>
  <c r="I233" i="2"/>
  <c r="I231" i="2"/>
  <c r="G243" i="2"/>
  <c r="E243" i="2"/>
  <c r="I229" i="2"/>
  <c r="I222" i="2"/>
  <c r="I218" i="2"/>
  <c r="I208" i="2"/>
  <c r="I206" i="2"/>
  <c r="G226" i="2"/>
  <c r="I198" i="2"/>
  <c r="E226" i="2"/>
  <c r="E196" i="2"/>
  <c r="G196" i="2"/>
  <c r="I182" i="2"/>
  <c r="I337" i="2"/>
  <c r="I333" i="2"/>
  <c r="I295" i="2"/>
  <c r="I284" i="2"/>
  <c r="G272" i="2"/>
  <c r="I314" i="2"/>
  <c r="I339" i="2"/>
  <c r="I335" i="2"/>
  <c r="I310" i="2"/>
  <c r="I305" i="2"/>
  <c r="I299" i="2"/>
  <c r="G287" i="2"/>
  <c r="I281" i="2"/>
  <c r="I336" i="2"/>
  <c r="I332" i="2"/>
  <c r="I304" i="2"/>
  <c r="I297" i="2"/>
  <c r="I283" i="2"/>
  <c r="I338" i="2"/>
  <c r="I334" i="2"/>
  <c r="G329" i="2"/>
  <c r="I313" i="2"/>
  <c r="I301" i="2"/>
  <c r="I293" i="2"/>
  <c r="E287" i="2"/>
  <c r="I279" i="2"/>
  <c r="I272" i="2"/>
  <c r="I53" i="2"/>
  <c r="I54" i="2"/>
  <c r="I95" i="2"/>
  <c r="I355" i="2"/>
  <c r="I108" i="2"/>
  <c r="I160" i="2"/>
  <c r="I368" i="2"/>
  <c r="I70" i="2"/>
  <c r="I158" i="2"/>
  <c r="G439" i="2"/>
  <c r="I409" i="2"/>
  <c r="I402" i="2"/>
  <c r="G392" i="2"/>
  <c r="G378" i="2"/>
  <c r="G357" i="2"/>
  <c r="I165" i="2"/>
  <c r="G173" i="2"/>
  <c r="I130" i="2"/>
  <c r="G150" i="2"/>
  <c r="I94" i="2"/>
  <c r="G120" i="2"/>
  <c r="G78" i="2"/>
  <c r="G61" i="2"/>
  <c r="I61" i="2"/>
  <c r="E439" i="2"/>
  <c r="I439" i="2"/>
  <c r="E378" i="2"/>
  <c r="I360" i="2"/>
  <c r="E357" i="2"/>
  <c r="I157" i="2"/>
  <c r="E173" i="2"/>
  <c r="I153" i="2"/>
  <c r="I139" i="2"/>
  <c r="I105" i="2"/>
  <c r="E120" i="2"/>
  <c r="I84" i="2"/>
  <c r="I410" i="2"/>
  <c r="E392" i="2"/>
  <c r="I391" i="2"/>
  <c r="I386" i="2"/>
  <c r="I385" i="2"/>
  <c r="I383" i="2"/>
  <c r="I379" i="2"/>
  <c r="I370" i="2"/>
  <c r="I367" i="2"/>
  <c r="I363" i="2"/>
  <c r="I365" i="2"/>
  <c r="I362" i="2"/>
  <c r="I356" i="2"/>
  <c r="I174" i="2"/>
  <c r="I163" i="2"/>
  <c r="I162" i="2"/>
  <c r="I149" i="2"/>
  <c r="I92" i="2"/>
  <c r="I75" i="2"/>
  <c r="I125" i="2"/>
  <c r="E150" i="2"/>
  <c r="E78" i="2"/>
  <c r="I126" i="2"/>
  <c r="I154" i="2"/>
  <c r="I155" i="2"/>
  <c r="I148" i="2"/>
  <c r="I141" i="2"/>
  <c r="I137" i="2"/>
  <c r="I136" i="2"/>
  <c r="I134" i="2"/>
  <c r="I129" i="2"/>
  <c r="I128" i="2"/>
  <c r="I127" i="2"/>
  <c r="I124" i="2"/>
  <c r="I123" i="2"/>
  <c r="I119" i="2"/>
  <c r="I103" i="2"/>
  <c r="I104" i="2"/>
  <c r="I101" i="2"/>
  <c r="I96" i="2"/>
  <c r="I88" i="2"/>
  <c r="I86" i="2"/>
  <c r="I90" i="2"/>
  <c r="I72" i="2"/>
  <c r="I74" i="2"/>
  <c r="G53" i="2"/>
  <c r="G39" i="2"/>
  <c r="I39" i="2"/>
  <c r="G29" i="2"/>
  <c r="I29" i="2"/>
  <c r="I23" i="2"/>
  <c r="E23" i="2"/>
  <c r="I263" i="2" l="1"/>
  <c r="I196" i="2"/>
  <c r="I243" i="2"/>
  <c r="G265" i="2"/>
  <c r="I226" i="2"/>
  <c r="E265" i="2"/>
  <c r="I329" i="2"/>
  <c r="I287" i="2"/>
  <c r="G54" i="2"/>
  <c r="I378" i="2"/>
  <c r="G380" i="2"/>
  <c r="G175" i="2"/>
  <c r="I392" i="2"/>
  <c r="I357" i="2"/>
  <c r="E380" i="2"/>
  <c r="I173" i="2"/>
  <c r="E175" i="2"/>
  <c r="I120" i="2"/>
  <c r="I78" i="2"/>
  <c r="I150" i="2"/>
  <c r="I265" i="2" l="1"/>
  <c r="G422" i="2"/>
  <c r="E422" i="2"/>
  <c r="I380" i="2"/>
  <c r="I175" i="2"/>
  <c r="I422" i="2" l="1"/>
  <c r="I441" i="2" s="1"/>
</calcChain>
</file>

<file path=xl/sharedStrings.xml><?xml version="1.0" encoding="utf-8"?>
<sst xmlns="http://schemas.openxmlformats.org/spreadsheetml/2006/main" count="911" uniqueCount="270">
  <si>
    <t>Název</t>
  </si>
  <si>
    <t>Hodnota</t>
  </si>
  <si>
    <t>Nadpis rekapitulace</t>
  </si>
  <si>
    <t>Seznam prací a dodávek elektrotechnických zařízení</t>
  </si>
  <si>
    <t>Akce</t>
  </si>
  <si>
    <t>Rekonstrukce rozvodny 22 kV v objektu 6 VOP Šenov</t>
  </si>
  <si>
    <t>Projekt</t>
  </si>
  <si>
    <t/>
  </si>
  <si>
    <t>Investor</t>
  </si>
  <si>
    <t>VOP 025 Nový Jičín, s.p.</t>
  </si>
  <si>
    <t>Z. č.</t>
  </si>
  <si>
    <t>092022</t>
  </si>
  <si>
    <t>A. č.</t>
  </si>
  <si>
    <t>092022-0/19</t>
  </si>
  <si>
    <t>Smlouva</t>
  </si>
  <si>
    <t>Vypracoval</t>
  </si>
  <si>
    <t xml:space="preserve">Ing. Marek </t>
  </si>
  <si>
    <t>Kontroloval</t>
  </si>
  <si>
    <t>Jaroslav Stančík</t>
  </si>
  <si>
    <t>Datum</t>
  </si>
  <si>
    <t>6.12.2022</t>
  </si>
  <si>
    <t>Zpracovatel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</si>
  <si>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</si>
  <si>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</si>
  <si>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</si>
  <si>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</si>
  <si>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</si>
  <si>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</si>
  <si>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</si>
  <si>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</si>
  <si>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ks</t>
  </si>
  <si>
    <t>Specifikace dodávky VD4</t>
  </si>
  <si>
    <t>Vakuový  vypínač 25 kV, 1250 A, 3P, montáž do kobky</t>
  </si>
  <si>
    <t>VD4 24.12.25 p 270</t>
  </si>
  <si>
    <t>25kV, 1250A, Ith=25kA</t>
  </si>
  <si>
    <t>Pohon střádačový EL 230V, AC</t>
  </si>
  <si>
    <t>Zapínací cívka 60V, DC</t>
  </si>
  <si>
    <t>Vypínací cívka 60V, DC</t>
  </si>
  <si>
    <t>Pomocné spínače</t>
  </si>
  <si>
    <t>Počitadlo spínačích cyklů</t>
  </si>
  <si>
    <t>Manipulační kobkový podvozek</t>
  </si>
  <si>
    <t>Příbal - pohyblivé přívody, zásuvky</t>
  </si>
  <si>
    <t>Specifikace dodávky VD4 - celkem</t>
  </si>
  <si>
    <t>Specifikace dodávky Sepam</t>
  </si>
  <si>
    <t>Elektronická ochrana, montáž do panelu</t>
  </si>
  <si>
    <t>SEPAM 20, 5A, 50Hz, napájecí napětí 60V, DC</t>
  </si>
  <si>
    <t>Specifikace dodávky Sepam - celkem</t>
  </si>
  <si>
    <t>Dodávky</t>
  </si>
  <si>
    <t>Dodávky - celkem</t>
  </si>
  <si>
    <t>Elektromontáže</t>
  </si>
  <si>
    <t>Demontáže</t>
  </si>
  <si>
    <t>hod</t>
  </si>
  <si>
    <t>Práce techniků, vypínání sítě</t>
  </si>
  <si>
    <t>Demontáž vypínače 25 kV, 630 A, 3P</t>
  </si>
  <si>
    <t>Výkonový expanzní vypínač 25 kV, 630A, 3P</t>
  </si>
  <si>
    <t>Demontáž přístrojových transformátorů</t>
  </si>
  <si>
    <t>Měřících transformátorů proudu 20/5/5A,</t>
  </si>
  <si>
    <t>Demontáž ochrany</t>
  </si>
  <si>
    <t>Elektromechanická ochrana A2T11</t>
  </si>
  <si>
    <t>HZS práce montérů</t>
  </si>
  <si>
    <t>Demontáž spojovacího materiálu a nosných konstrukcí</t>
  </si>
  <si>
    <t>Napětí 60V, DC- barva  červená</t>
  </si>
  <si>
    <t>Demontáže - celkem</t>
  </si>
  <si>
    <t>HZS-hodinové zúčtovací sazby</t>
  </si>
  <si>
    <t>Úprava stávající kobky před montáží</t>
  </si>
  <si>
    <t>Úprava stávajícího panelu pro montáž</t>
  </si>
  <si>
    <t>Úprava stávajících dveří kobky, vrtání otvorů</t>
  </si>
  <si>
    <t>Dokončovací práce v kobce</t>
  </si>
  <si>
    <t>HZS-hodinové zúčtovací sazby - celkem</t>
  </si>
  <si>
    <t>Montáž zařízení</t>
  </si>
  <si>
    <t>Montáž vypínače 25 kV, 630 A, 3P</t>
  </si>
  <si>
    <t>Výkonový vakuový vypínač VD4 25 kV, 1250A, 3P</t>
  </si>
  <si>
    <t>Seřízení vypínače 25 kV</t>
  </si>
  <si>
    <t>VD4 25kV 1250A</t>
  </si>
  <si>
    <t>Montáž přístrojových transformátorů</t>
  </si>
  <si>
    <t>Měřící transformátor proudu, opětovná montáž stávajících MTP 20/5/5A</t>
  </si>
  <si>
    <t>Podpěrný izolátor vnitřní</t>
  </si>
  <si>
    <t>J8-125 22kV (M16)</t>
  </si>
  <si>
    <t>Držák Al pasu na izolátor, na plocho</t>
  </si>
  <si>
    <t>475 502.1 Pás do 50x10 mm,M16</t>
  </si>
  <si>
    <t>Spojovací vedení AL tyčí</t>
  </si>
  <si>
    <t>Al 40x 10 mm   (0,540 kg/m)</t>
  </si>
  <si>
    <t>m</t>
  </si>
  <si>
    <t>Pružná spojka PS pro AL 40/10</t>
  </si>
  <si>
    <t>Ukončení pasu na přístrojích</t>
  </si>
  <si>
    <t xml:space="preserve"> Al  40/10   mm</t>
  </si>
  <si>
    <t>Montáž zařízení - celkem</t>
  </si>
  <si>
    <t>Ovládací skříň</t>
  </si>
  <si>
    <t>Montáž dveří ovládací skříně</t>
  </si>
  <si>
    <t>Montáž, seřízení a nastavení ochrany</t>
  </si>
  <si>
    <t>Ochrana elektronická SEPAM 20</t>
  </si>
  <si>
    <t>Fa96c x/5A, 0-20/40 A</t>
  </si>
  <si>
    <t>Spínač BACO,10A,IP00, kompletní, montáž na DIN lištu</t>
  </si>
  <si>
    <t>Vypínač 0-1, VS10 1104, 10A, 400V</t>
  </si>
  <si>
    <t>LPN-DC 6C/2  6A</t>
  </si>
  <si>
    <t>2C/1N-2A</t>
  </si>
  <si>
    <t>PS-LP-110s, pom.spínač 1/1</t>
  </si>
  <si>
    <t>Ovládací tlačítka</t>
  </si>
  <si>
    <t>Ovládací hlavice stiskací, zelená</t>
  </si>
  <si>
    <t>Ovládací hlavice stiskací, bílá</t>
  </si>
  <si>
    <t>Ovládací hlavice stiskací, černá</t>
  </si>
  <si>
    <t xml:space="preserve"> Spojovací díl</t>
  </si>
  <si>
    <t>Spínací jednotka dvojitá, kontakty 2x 0/1, spínací</t>
  </si>
  <si>
    <t>Spínací jednotka, kontakty  0/1, spínací</t>
  </si>
  <si>
    <t>Ukazatel stavu, signálka US</t>
  </si>
  <si>
    <t>SUS-95 G/W 60V DC, zelená/bíla, kulatý</t>
  </si>
  <si>
    <t>Signálka kompletní</t>
  </si>
  <si>
    <t>Napětí 60V, DC- barva  zelená</t>
  </si>
  <si>
    <t>Napětí 60V, DC- barva  bílá</t>
  </si>
  <si>
    <t>Klíč k montáži/demontáži signálky M22</t>
  </si>
  <si>
    <t>Relé pomocné, do patice, včetně patice, kompletní</t>
  </si>
  <si>
    <t>Napětí cívky 60V DC,výstup: kontakty 3P, 6A</t>
  </si>
  <si>
    <t>XQ-, Do 1,5   mm2, počet svorek</t>
  </si>
  <si>
    <t>XQM-, Do 1,5   mm2, počet svorek</t>
  </si>
  <si>
    <t>XA1, AB1-, Do 4  mm2-měřící, počet svorek</t>
  </si>
  <si>
    <t>X3-, Do 2,5   mm2, počet svorek</t>
  </si>
  <si>
    <t>X4-, Do 2,5   mm2, počet svorek</t>
  </si>
  <si>
    <t>Doplňky konstrukcí</t>
  </si>
  <si>
    <t xml:space="preserve"> Popisný štítek rytý</t>
  </si>
  <si>
    <t>Lišta TS 35</t>
  </si>
  <si>
    <t>TS35-500mm Lišta TS 35 x7,5</t>
  </si>
  <si>
    <t>Upevňovací a označovací materiál svorkovnic dle potřeby</t>
  </si>
  <si>
    <t>Ovládací skříň - celkem</t>
  </si>
  <si>
    <t>Kabely a vodiče</t>
  </si>
  <si>
    <t>CY 2.5 mm2,černá,</t>
  </si>
  <si>
    <t>CAY 2.5 mm2,černá,</t>
  </si>
  <si>
    <t>CY 2.5 mm2,světlemodrý</t>
  </si>
  <si>
    <t>CAY 2.5 mm2,světlemodrý</t>
  </si>
  <si>
    <t>CY 1.5 mm2,černý</t>
  </si>
  <si>
    <t>CAY 1.5 mm2,černý</t>
  </si>
  <si>
    <t>CY 1.5 mm2,světlemodrý</t>
  </si>
  <si>
    <t>CAY 1.5 mm2,světlemodrý</t>
  </si>
  <si>
    <t>Ucpávky, vývodky</t>
  </si>
  <si>
    <t>P13, P16 dle kabelů</t>
  </si>
  <si>
    <t>Kabel silový, izolace PVC</t>
  </si>
  <si>
    <t>CYKY 24-Jx1.5 mm</t>
  </si>
  <si>
    <t>CYKY 4-Ox2.5 mm2</t>
  </si>
  <si>
    <t>CYKY 7-Ox2.5 mm2</t>
  </si>
  <si>
    <t>CYKFY 3-Ox1.5 mm2</t>
  </si>
  <si>
    <t>Šňůra, izolace PVC</t>
  </si>
  <si>
    <t>CMSM 24-Jx1 mm2</t>
  </si>
  <si>
    <t>Ukončení kabelů SZ</t>
  </si>
  <si>
    <t>Do 24x2,5 mm2</t>
  </si>
  <si>
    <t>Do  5x2,5   mm2</t>
  </si>
  <si>
    <t>Zapojení vodičů do svorky</t>
  </si>
  <si>
    <t xml:space="preserve"> Do   2,5 mm2</t>
  </si>
  <si>
    <t>Ochranné trubky</t>
  </si>
  <si>
    <t>Trubka tuhá Pe P13, včetně vývodek a spojek, pevně</t>
  </si>
  <si>
    <t>Kabely a vodiče - celkem</t>
  </si>
  <si>
    <t>Ocelové konstrukce</t>
  </si>
  <si>
    <t>Tyč průřezu U - jakost 11 373</t>
  </si>
  <si>
    <t>U 65mm ( 7,09 kg/m), L= 2,0 m</t>
  </si>
  <si>
    <t>kg</t>
  </si>
  <si>
    <t>U 80mm ( 8,64 kg/m), L=4,0 m</t>
  </si>
  <si>
    <t>U 100mm (10,60 kg/m)</t>
  </si>
  <si>
    <t>Úhelník rovnoramenný-11373</t>
  </si>
  <si>
    <t>L 40x40x4mm (2,42 kg/m), L=8 m</t>
  </si>
  <si>
    <t>L 45x45x5mm (3,37 kg/m), L=2 m</t>
  </si>
  <si>
    <t>Profil tenkostěnný otevřený</t>
  </si>
  <si>
    <t>L 50x20x2 (2,50kg/m), L=2 m</t>
  </si>
  <si>
    <t>Plech ocelový-11373</t>
  </si>
  <si>
    <t>Sila 1,5mm (12 kg/m2), L=1,2 m2</t>
  </si>
  <si>
    <t>Sila 1,0mm ( 8 kg/m2),0,35 m2</t>
  </si>
  <si>
    <t>Pletivo-dveře kobky</t>
  </si>
  <si>
    <t>Průměr 2,0mm oka 30 x 30 mm</t>
  </si>
  <si>
    <t>m2</t>
  </si>
  <si>
    <t>Závěsy</t>
  </si>
  <si>
    <t>panty - levý/pravý</t>
  </si>
  <si>
    <t>Zámky</t>
  </si>
  <si>
    <t>Zámek jazýčkový</t>
  </si>
  <si>
    <t>Montážní panel ovládací skříně</t>
  </si>
  <si>
    <t>Výroba a montáž ocelových nosných konstrukcí</t>
  </si>
  <si>
    <t>Ocelové konstrukce - celkem</t>
  </si>
  <si>
    <t>Písmomalířské práce na dveře ovládací skříně dle výkresu</t>
  </si>
  <si>
    <t>kpt</t>
  </si>
  <si>
    <t>Fa96c x/5A, 0-100/200 A</t>
  </si>
  <si>
    <t>L 40x40x4mm (2,42 kg/m), L=2 m</t>
  </si>
  <si>
    <t>Uzemnění, pospojování</t>
  </si>
  <si>
    <t>Ocelový pásek pozinkovaný</t>
  </si>
  <si>
    <t>FeZn30x4 (0,95 kg/m), pevně včetně příchytek</t>
  </si>
  <si>
    <t>Svorky uzemňovací</t>
  </si>
  <si>
    <t>SR 2a pro pásek 30x4mm</t>
  </si>
  <si>
    <t>SP připojovací, připojení pásku na konstrukci</t>
  </si>
  <si>
    <t>Dopravní spoj - Cu</t>
  </si>
  <si>
    <t>Dopravní spoj</t>
  </si>
  <si>
    <t>Cu pás. 20x500x0,5mm</t>
  </si>
  <si>
    <t>Vodič jednožilový, izolace PVC</t>
  </si>
  <si>
    <t>CY 6 mm2,ŽZ</t>
  </si>
  <si>
    <t>Uzemnění, pospojování - celkem</t>
  </si>
  <si>
    <t>Nehmotné dodávky</t>
  </si>
  <si>
    <t>Předávací dokumentace - certifikáty, protokoly o zkouškách, technická dokumentace zařízení, záruční listy, protokol o zaškolení firmy apod., dle platných předpisů</t>
  </si>
  <si>
    <t>Zaznamenání veškerých změn v průběhu realizace díla oproti projektové dokumentaci</t>
  </si>
  <si>
    <t>Dílenská dokumentace jednotlivých kobek</t>
  </si>
  <si>
    <t>Dokumentace skutečného provedení stavby</t>
  </si>
  <si>
    <t>Nastavení ochran</t>
  </si>
  <si>
    <t>Zpracování projektu nastavení ochran 5 a 6.</t>
  </si>
  <si>
    <t>HZS-Práce techniků</t>
  </si>
  <si>
    <t>Nastavení ochran na místě stavby</t>
  </si>
  <si>
    <t>Nastavení ochran - celkem</t>
  </si>
  <si>
    <t>Dodávky a práce nutné pro uvedení kobkové rozvodny 22 kV do provozu.</t>
  </si>
  <si>
    <t>Jednopólové schémata hlavních rozvodů zasklené, zarámované</t>
  </si>
  <si>
    <t>Ochranné a pracovní pomůcky a výstražné tabulky, hrazeno z provozních prostředků investora</t>
  </si>
  <si>
    <t>Dle PNE 38 1981, skupina 5a</t>
  </si>
  <si>
    <t>Provozní a manipulační řád, není předmětem PD</t>
  </si>
  <si>
    <t>Dielektrický koberec</t>
  </si>
  <si>
    <t>Dielektrický koberec do rozvodny 22 kV (koberec pro rozvaděče vysokého napětí (třída 3)</t>
  </si>
  <si>
    <t>Upevňovací lišta na koberce, zábrana proti shrnování</t>
  </si>
  <si>
    <t>Koordinace postupu prací</t>
  </si>
  <si>
    <t>Spolupráce s dodavateli při:</t>
  </si>
  <si>
    <t>Provedení revizních zkoušek:</t>
  </si>
  <si>
    <t>Podružný materiál</t>
  </si>
  <si>
    <t>Elektromontáže - celkem</t>
  </si>
  <si>
    <t>Nátěry</t>
  </si>
  <si>
    <t>Provedení povrchových úprav elektrických zařízení nátěry kovových konstrukcí dvousložkovými</t>
  </si>
  <si>
    <t xml:space="preserve"> základními</t>
  </si>
  <si>
    <t xml:space="preserve"> krycími</t>
  </si>
  <si>
    <t>Provedení povrchových úprav elektrických zařízení nátěrovými systémy jednosložkovými holých vodičů Cu nebo Al pasu základní a 2x krycí</t>
  </si>
  <si>
    <t xml:space="preserve"> Do 50/10 mm</t>
  </si>
  <si>
    <t>Písmomalířské práce číslice a písmena, výšky</t>
  </si>
  <si>
    <t xml:space="preserve"> přes 40 do 100 mm</t>
  </si>
  <si>
    <t>Nátěry mezistěn v kobkách</t>
  </si>
  <si>
    <t>Barva základní, syntetická</t>
  </si>
  <si>
    <t>Barva email</t>
  </si>
  <si>
    <t xml:space="preserve"> S 2013</t>
  </si>
  <si>
    <t>Barva kobky</t>
  </si>
  <si>
    <t>Latex</t>
  </si>
  <si>
    <t>Nátěry - celkem</t>
  </si>
  <si>
    <t>Ukazatel stavu 0/1 a nastřádání</t>
  </si>
  <si>
    <t>Tlačítko místního ovládání</t>
  </si>
  <si>
    <t>Hodinové zúčtovací sazby</t>
  </si>
  <si>
    <t xml:space="preserve"> Zabezpečeni pracoviště</t>
  </si>
  <si>
    <t>Ampérmetr střídavý, převodový, montáž do panelu</t>
  </si>
  <si>
    <t>Jistič dvoupólový DC</t>
  </si>
  <si>
    <t>Jistič 1N, charakteristika C</t>
  </si>
  <si>
    <t>Univerzální svorkovnice řadová, kompletní včetně oddělovacích přepážek a koncovkových díl</t>
  </si>
  <si>
    <t>Trubka ohebná Pe P13, včetně vývodek a spojek, pevně</t>
  </si>
  <si>
    <t xml:space="preserve"> S ostatními profesemi</t>
  </si>
  <si>
    <t xml:space="preserve"> zapojovaní a zkouškách</t>
  </si>
  <si>
    <t xml:space="preserve"> Revizní technik</t>
  </si>
  <si>
    <t xml:space="preserve"> Spolupráce s reviz.technikem</t>
  </si>
  <si>
    <t xml:space="preserve"> Tmeleni, kryci nater,2xemail</t>
  </si>
  <si>
    <t xml:space="preserve"> S 2000/0110-sed střední</t>
  </si>
  <si>
    <t>Hodinové zúčtovací sazby -celkem</t>
  </si>
  <si>
    <t>kpl</t>
  </si>
  <si>
    <t>Cena díla celkem</t>
  </si>
  <si>
    <t>KOBKA 4</t>
  </si>
  <si>
    <t>KOBKA 4 - celkem</t>
  </si>
  <si>
    <t>Kobka 2</t>
  </si>
  <si>
    <t>Kobka 2 - celkem</t>
  </si>
  <si>
    <t>Montáž, kobka 4</t>
  </si>
  <si>
    <t>Montáž, kobka 4 - celkem</t>
  </si>
  <si>
    <t>Montáž, kobka 2</t>
  </si>
  <si>
    <t>Montáž, kobka 2 - celkem</t>
  </si>
  <si>
    <t>Kobka 3</t>
  </si>
  <si>
    <t>Měřících transformátorů napětí, 22000/V3//100V3/100/3 V</t>
  </si>
  <si>
    <t>Kobka 3 - celkem</t>
  </si>
  <si>
    <t>Montáž, kobka 3</t>
  </si>
  <si>
    <t>Montáž přístrojových transformátorů, úředně ověřené</t>
  </si>
  <si>
    <t>Měřících transformátorů napětí,     TJC  22/v3//0,1/V3 kV/0,1/3 V, montáž</t>
  </si>
  <si>
    <t>Měřících transformátorů napětí,       TJC 22/v3//0,1/V3 kV/0,1/3 V, montáž</t>
  </si>
  <si>
    <t>Voltmetr střídavý, převodový, montáž do panelu</t>
  </si>
  <si>
    <t>Fa96c x/100V, 0-25 kV</t>
  </si>
  <si>
    <t>Jistič 3N, charakteristika C, plombovatelný v zapnuté poloze</t>
  </si>
  <si>
    <t>4C/1N-4A</t>
  </si>
  <si>
    <t>Jistič 3N, charakteristika B</t>
  </si>
  <si>
    <t>4B/1N-4A</t>
  </si>
  <si>
    <t>1XB4-, Do 1,5   mm2, počet svorek</t>
  </si>
  <si>
    <t>X2-, Do 2,5   mm2, počet svorek</t>
  </si>
  <si>
    <t>U 80mm ( 8,64 kg/m), L=8,0 m</t>
  </si>
  <si>
    <t>Montáž, kobka 3 -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</si>
</sst>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i/>
      <sz val="9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CE9D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" fontId="0" fillId="0" borderId="0" xfId="0" applyNumberFormat="1"/>
    <xf numFmtId="4" fontId="1" fillId="5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left" wrapText="1"/>
    </xf>
    <xf numFmtId="4" fontId="5" fillId="7" borderId="1" xfId="0" applyNumberFormat="1" applyFont="1" applyFill="1" applyBorder="1" applyAlignment="1">
      <alignment horizontal="right" wrapText="1"/>
    </xf>
    <xf numFmtId="4" fontId="1" fillId="5" borderId="1" xfId="0" applyNumberFormat="1" applyFont="1" applyFill="1" applyBorder="1" applyAlignment="1">
      <alignment horizontal="right" wrapText="1"/>
    </xf>
    <xf numFmtId="4" fontId="6" fillId="3" borderId="1" xfId="0" applyNumberFormat="1" applyFont="1" applyFill="1" applyBorder="1" applyAlignment="1">
      <alignment horizontal="right" wrapText="1"/>
    </xf>
    <xf numFmtId="4" fontId="1" fillId="5" borderId="1" xfId="0" applyNumberFormat="1" applyFont="1" applyFill="1" applyBorder="1" applyAlignment="1">
      <alignment horizontal="left" wrapText="1"/>
    </xf>
    <xf numFmtId="4" fontId="3" fillId="4" borderId="1" xfId="0" applyNumberFormat="1" applyFont="1" applyFill="1" applyBorder="1" applyAlignment="1">
      <alignment horizontal="right" wrapText="1"/>
    </xf>
    <xf numFmtId="4" fontId="4" fillId="6" borderId="1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right" wrapText="1"/>
    </xf>
    <xf numFmtId="4" fontId="0" fillId="8" borderId="0" xfId="0" applyNumberFormat="1" applyFill="1"/>
    <xf numFmtId="49" fontId="6" fillId="3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 wrapText="1"/>
    </xf>
    <xf numFmtId="49" fontId="3" fillId="7" borderId="1" xfId="0" applyNumberFormat="1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left" wrapText="1"/>
    </xf>
    <xf numFmtId="49" fontId="4" fillId="6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/>
    </xf>
    <xf numFmtId="49" fontId="7" fillId="8" borderId="0" xfId="0" applyNumberFormat="1" applyFont="1" applyFill="1"/>
    <xf numFmtId="49" fontId="0" fillId="8" borderId="0" xfId="0" applyNumberFormat="1" applyFill="1"/>
    <xf numFmtId="4" fontId="1" fillId="0" borderId="1" xfId="0" applyNumberFormat="1" applyFont="1" applyBorder="1" applyAlignment="1">
      <alignment horizontal="right" wrapText="1"/>
    </xf>
    <xf numFmtId="49" fontId="4" fillId="4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1"/>
  <sheetViews>
    <sheetView tabSelected="1" zoomScaleNormal="100" workbookViewId="0">
      <pane ySplit="2" topLeftCell="A217" activePane="bottomLeft" state="frozen"/>
      <selection pane="bottomLeft" activeCell="L262" sqref="L262"/>
    </sheetView>
  </sheetViews>
  <sheetFormatPr defaultRowHeight="15" x14ac:dyDescent="0.25"/>
  <cols>
    <col min="1" max="1" width="25.7109375" style="1" customWidth="1"/>
    <col min="2" max="2" width="3.5703125" style="1" bestFit="1" customWidth="1"/>
    <col min="3" max="3" width="5.85546875" style="5" bestFit="1" customWidth="1"/>
    <col min="4" max="4" width="9" style="5" customWidth="1"/>
    <col min="5" max="5" width="14" style="5" customWidth="1"/>
    <col min="6" max="6" width="10.140625" style="5" customWidth="1"/>
    <col min="7" max="7" width="15.7109375" style="5" customWidth="1"/>
    <col min="8" max="8" width="14.140625" style="5" customWidth="1"/>
    <col min="9" max="9" width="13.42578125" style="5" customWidth="1"/>
  </cols>
  <sheetData>
    <row r="1" spans="1:9" x14ac:dyDescent="0.25">
      <c r="A1" s="14" t="s">
        <v>0</v>
      </c>
      <c r="B1" s="14" t="s">
        <v>22</v>
      </c>
      <c r="C1" s="15" t="s">
        <v>23</v>
      </c>
      <c r="D1" s="15" t="s">
        <v>24</v>
      </c>
      <c r="E1" s="15" t="s">
        <v>25</v>
      </c>
      <c r="F1" s="15" t="s">
        <v>26</v>
      </c>
      <c r="G1" s="15" t="s">
        <v>27</v>
      </c>
      <c r="H1" s="15" t="s">
        <v>28</v>
      </c>
      <c r="I1" s="15" t="s">
        <v>29</v>
      </c>
    </row>
    <row r="2" spans="1:9" x14ac:dyDescent="0.25">
      <c r="A2" s="18" t="s">
        <v>31</v>
      </c>
      <c r="B2" s="18" t="s">
        <v>7</v>
      </c>
      <c r="C2" s="7"/>
      <c r="D2" s="7"/>
      <c r="E2" s="7"/>
      <c r="F2" s="7"/>
      <c r="G2" s="7"/>
      <c r="H2" s="7"/>
      <c r="I2" s="7"/>
    </row>
    <row r="3" spans="1:9" ht="24" x14ac:dyDescent="0.25">
      <c r="A3" s="19" t="s">
        <v>32</v>
      </c>
      <c r="B3" s="19" t="s">
        <v>7</v>
      </c>
      <c r="C3" s="8"/>
      <c r="D3" s="8"/>
      <c r="E3" s="8"/>
      <c r="F3" s="8"/>
      <c r="G3" s="8"/>
      <c r="H3" s="8"/>
      <c r="I3" s="8"/>
    </row>
    <row r="4" spans="1:9" x14ac:dyDescent="0.25">
      <c r="A4" s="20" t="s">
        <v>33</v>
      </c>
      <c r="B4" s="20" t="s">
        <v>30</v>
      </c>
      <c r="C4" s="9">
        <v>2</v>
      </c>
      <c r="D4" s="9">
        <v>0</v>
      </c>
      <c r="E4" s="9">
        <f>C4*D4</f>
        <v>0</v>
      </c>
      <c r="F4" s="9"/>
      <c r="G4" s="9"/>
      <c r="H4" s="9">
        <f>D4</f>
        <v>0</v>
      </c>
      <c r="I4" s="9">
        <f>H4*C4</f>
        <v>0</v>
      </c>
    </row>
    <row r="5" spans="1:9" x14ac:dyDescent="0.25">
      <c r="A5" s="20" t="s">
        <v>34</v>
      </c>
      <c r="B5" s="20" t="s">
        <v>7</v>
      </c>
      <c r="C5" s="9"/>
      <c r="D5" s="9"/>
      <c r="E5" s="9"/>
      <c r="F5" s="9"/>
      <c r="G5" s="9"/>
      <c r="H5" s="9"/>
      <c r="I5" s="9"/>
    </row>
    <row r="6" spans="1:9" x14ac:dyDescent="0.25">
      <c r="A6" s="20" t="s">
        <v>35</v>
      </c>
      <c r="B6" s="20" t="s">
        <v>7</v>
      </c>
      <c r="C6" s="9"/>
      <c r="D6" s="9"/>
      <c r="E6" s="9"/>
      <c r="F6" s="9"/>
      <c r="G6" s="9"/>
      <c r="H6" s="9"/>
      <c r="I6" s="9"/>
    </row>
    <row r="7" spans="1:9" x14ac:dyDescent="0.25">
      <c r="A7" s="20" t="s">
        <v>36</v>
      </c>
      <c r="B7" s="20" t="s">
        <v>7</v>
      </c>
      <c r="C7" s="9"/>
      <c r="D7" s="9"/>
      <c r="E7" s="9"/>
      <c r="F7" s="9"/>
      <c r="G7" s="9"/>
      <c r="H7" s="9"/>
      <c r="I7" s="9"/>
    </row>
    <row r="8" spans="1:9" x14ac:dyDescent="0.25">
      <c r="A8" s="20" t="s">
        <v>37</v>
      </c>
      <c r="B8" s="20" t="s">
        <v>7</v>
      </c>
      <c r="C8" s="9"/>
      <c r="D8" s="9"/>
      <c r="E8" s="9"/>
      <c r="F8" s="9"/>
      <c r="G8" s="9"/>
      <c r="H8" s="9"/>
      <c r="I8" s="9"/>
    </row>
    <row r="9" spans="1:9" x14ac:dyDescent="0.25">
      <c r="A9" s="20" t="s">
        <v>38</v>
      </c>
      <c r="B9" s="20" t="s">
        <v>7</v>
      </c>
      <c r="C9" s="9"/>
      <c r="D9" s="9"/>
      <c r="E9" s="9"/>
      <c r="F9" s="9"/>
      <c r="G9" s="9"/>
      <c r="H9" s="9"/>
      <c r="I9" s="9"/>
    </row>
    <row r="10" spans="1:9" x14ac:dyDescent="0.25">
      <c r="A10" s="20" t="s">
        <v>39</v>
      </c>
      <c r="B10" s="20" t="s">
        <v>7</v>
      </c>
      <c r="C10" s="9"/>
      <c r="D10" s="9"/>
      <c r="E10" s="9"/>
      <c r="F10" s="9"/>
      <c r="G10" s="9"/>
      <c r="H10" s="9"/>
      <c r="I10" s="9"/>
    </row>
    <row r="11" spans="1:9" x14ac:dyDescent="0.25">
      <c r="A11" s="20" t="s">
        <v>227</v>
      </c>
      <c r="B11" s="20" t="s">
        <v>7</v>
      </c>
      <c r="C11" s="9"/>
      <c r="D11" s="9"/>
      <c r="E11" s="9"/>
      <c r="F11" s="9"/>
      <c r="G11" s="9"/>
      <c r="H11" s="9"/>
      <c r="I11" s="9"/>
    </row>
    <row r="12" spans="1:9" x14ac:dyDescent="0.25">
      <c r="A12" s="20" t="s">
        <v>228</v>
      </c>
      <c r="B12" s="20" t="s">
        <v>7</v>
      </c>
      <c r="C12" s="9"/>
      <c r="D12" s="9"/>
      <c r="E12" s="9"/>
      <c r="F12" s="9"/>
      <c r="G12" s="9"/>
      <c r="H12" s="9"/>
      <c r="I12" s="9"/>
    </row>
    <row r="13" spans="1:9" x14ac:dyDescent="0.25">
      <c r="A13" s="20" t="s">
        <v>40</v>
      </c>
      <c r="B13" s="20" t="s">
        <v>7</v>
      </c>
      <c r="C13" s="9"/>
      <c r="D13" s="9"/>
      <c r="E13" s="9"/>
      <c r="F13" s="9"/>
      <c r="G13" s="9"/>
      <c r="H13" s="9"/>
      <c r="I13" s="9"/>
    </row>
    <row r="14" spans="1:9" x14ac:dyDescent="0.25">
      <c r="A14" s="20" t="s">
        <v>41</v>
      </c>
      <c r="B14" s="20" t="s">
        <v>7</v>
      </c>
      <c r="C14" s="9"/>
      <c r="D14" s="9"/>
      <c r="E14" s="9"/>
      <c r="F14" s="9"/>
      <c r="G14" s="9"/>
      <c r="H14" s="9"/>
      <c r="I14" s="9"/>
    </row>
    <row r="15" spans="1:9" ht="26.25" x14ac:dyDescent="0.25">
      <c r="A15" s="18" t="s">
        <v>42</v>
      </c>
      <c r="B15" s="18" t="s">
        <v>7</v>
      </c>
      <c r="C15" s="7"/>
      <c r="D15" s="7"/>
      <c r="E15" s="10">
        <f>E4</f>
        <v>0</v>
      </c>
      <c r="F15" s="7"/>
      <c r="G15" s="10"/>
      <c r="H15" s="7"/>
      <c r="I15" s="10">
        <f>I4</f>
        <v>0</v>
      </c>
    </row>
    <row r="16" spans="1:9" ht="26.25" x14ac:dyDescent="0.25">
      <c r="A16" s="18" t="s">
        <v>43</v>
      </c>
      <c r="B16" s="18" t="s">
        <v>7</v>
      </c>
      <c r="C16" s="7"/>
      <c r="D16" s="7"/>
      <c r="E16" s="7"/>
      <c r="F16" s="7"/>
      <c r="G16" s="7"/>
      <c r="H16" s="7"/>
      <c r="I16" s="7"/>
    </row>
    <row r="17" spans="1:9" ht="24" x14ac:dyDescent="0.25">
      <c r="A17" s="19" t="s">
        <v>44</v>
      </c>
      <c r="B17" s="19" t="s">
        <v>7</v>
      </c>
      <c r="C17" s="8"/>
      <c r="D17" s="8"/>
      <c r="E17" s="8"/>
      <c r="F17" s="8"/>
      <c r="G17" s="8"/>
      <c r="H17" s="8"/>
      <c r="I17" s="8"/>
    </row>
    <row r="18" spans="1:9" ht="22.5" x14ac:dyDescent="0.25">
      <c r="A18" s="20" t="s">
        <v>45</v>
      </c>
      <c r="B18" s="20" t="s">
        <v>30</v>
      </c>
      <c r="C18" s="9">
        <v>2</v>
      </c>
      <c r="D18" s="9">
        <v>0</v>
      </c>
      <c r="E18" s="9">
        <f>C18*D18</f>
        <v>0</v>
      </c>
      <c r="F18" s="9"/>
      <c r="G18" s="9"/>
      <c r="H18" s="9">
        <f>D18</f>
        <v>0</v>
      </c>
      <c r="I18" s="9">
        <f>H18*C18</f>
        <v>0</v>
      </c>
    </row>
    <row r="19" spans="1:9" ht="26.25" x14ac:dyDescent="0.25">
      <c r="A19" s="18" t="s">
        <v>46</v>
      </c>
      <c r="B19" s="18" t="s">
        <v>7</v>
      </c>
      <c r="C19" s="7"/>
      <c r="D19" s="7"/>
      <c r="E19" s="10">
        <f>SUM(E18)</f>
        <v>0</v>
      </c>
      <c r="F19" s="7"/>
      <c r="G19" s="10"/>
      <c r="H19" s="7"/>
      <c r="I19" s="10">
        <f>SUM(I18)</f>
        <v>0</v>
      </c>
    </row>
    <row r="20" spans="1:9" x14ac:dyDescent="0.25">
      <c r="A20" s="18" t="s">
        <v>47</v>
      </c>
      <c r="B20" s="18" t="s">
        <v>7</v>
      </c>
      <c r="C20" s="7"/>
      <c r="D20" s="7"/>
      <c r="E20" s="7"/>
      <c r="F20" s="7"/>
      <c r="G20" s="7"/>
      <c r="H20" s="7"/>
      <c r="I20" s="7"/>
    </row>
    <row r="21" spans="1:9" x14ac:dyDescent="0.25">
      <c r="A21" s="20" t="s">
        <v>31</v>
      </c>
      <c r="B21" s="20" t="s">
        <v>30</v>
      </c>
      <c r="C21" s="9">
        <v>1</v>
      </c>
      <c r="D21" s="9">
        <v>0</v>
      </c>
      <c r="E21" s="9">
        <f t="shared" ref="E21:E22" si="0">D21*C21</f>
        <v>0</v>
      </c>
      <c r="F21" s="11"/>
      <c r="G21" s="11"/>
      <c r="H21" s="9">
        <f t="shared" ref="H21:H22" si="1">D21</f>
        <v>0</v>
      </c>
      <c r="I21" s="9">
        <f t="shared" ref="I21:I22" si="2">H21*C21</f>
        <v>0</v>
      </c>
    </row>
    <row r="22" spans="1:9" x14ac:dyDescent="0.25">
      <c r="A22" s="20" t="s">
        <v>43</v>
      </c>
      <c r="B22" s="20" t="s">
        <v>30</v>
      </c>
      <c r="C22" s="9">
        <v>1</v>
      </c>
      <c r="D22" s="9">
        <v>0</v>
      </c>
      <c r="E22" s="9">
        <f t="shared" si="0"/>
        <v>0</v>
      </c>
      <c r="F22" s="11"/>
      <c r="G22" s="11"/>
      <c r="H22" s="9">
        <f t="shared" si="1"/>
        <v>0</v>
      </c>
      <c r="I22" s="9">
        <f t="shared" si="2"/>
        <v>0</v>
      </c>
    </row>
    <row r="23" spans="1:9" x14ac:dyDescent="0.25">
      <c r="A23" s="18" t="s">
        <v>48</v>
      </c>
      <c r="B23" s="18" t="s">
        <v>7</v>
      </c>
      <c r="C23" s="7"/>
      <c r="D23" s="7"/>
      <c r="E23" s="10">
        <f>SUM(E21:E22)</f>
        <v>0</v>
      </c>
      <c r="F23" s="7"/>
      <c r="G23" s="10"/>
      <c r="H23" s="7"/>
      <c r="I23" s="10">
        <f>SUM(I21:I22)</f>
        <v>0</v>
      </c>
    </row>
    <row r="24" spans="1:9" x14ac:dyDescent="0.25">
      <c r="A24" s="18" t="s">
        <v>49</v>
      </c>
      <c r="B24" s="18" t="s">
        <v>7</v>
      </c>
      <c r="C24" s="7"/>
      <c r="D24" s="7"/>
      <c r="E24" s="7"/>
      <c r="F24" s="7"/>
      <c r="G24" s="7"/>
      <c r="H24" s="7"/>
      <c r="I24" s="7"/>
    </row>
    <row r="25" spans="1:9" x14ac:dyDescent="0.25">
      <c r="A25" s="21" t="s">
        <v>50</v>
      </c>
      <c r="B25" s="21" t="s">
        <v>7</v>
      </c>
      <c r="C25" s="12"/>
      <c r="D25" s="12"/>
      <c r="E25" s="12"/>
      <c r="F25" s="12"/>
      <c r="G25" s="12"/>
      <c r="H25" s="12"/>
      <c r="I25" s="12"/>
    </row>
    <row r="26" spans="1:9" x14ac:dyDescent="0.25">
      <c r="A26" s="19" t="s">
        <v>229</v>
      </c>
      <c r="B26" s="19" t="s">
        <v>7</v>
      </c>
      <c r="C26" s="8"/>
      <c r="D26" s="8"/>
      <c r="E26" s="8"/>
      <c r="F26" s="8"/>
      <c r="G26" s="8"/>
      <c r="H26" s="8"/>
      <c r="I26" s="8"/>
    </row>
    <row r="27" spans="1:9" x14ac:dyDescent="0.25">
      <c r="A27" s="20" t="s">
        <v>230</v>
      </c>
      <c r="B27" s="20" t="s">
        <v>51</v>
      </c>
      <c r="C27" s="9">
        <v>8</v>
      </c>
      <c r="D27" s="9"/>
      <c r="E27" s="9"/>
      <c r="F27" s="9">
        <v>0</v>
      </c>
      <c r="G27" s="9">
        <f>F27*C27</f>
        <v>0</v>
      </c>
      <c r="H27" s="9">
        <f>F27</f>
        <v>0</v>
      </c>
      <c r="I27" s="9">
        <f>H27*C27</f>
        <v>0</v>
      </c>
    </row>
    <row r="28" spans="1:9" x14ac:dyDescent="0.25">
      <c r="A28" s="20" t="s">
        <v>52</v>
      </c>
      <c r="B28" s="20" t="s">
        <v>51</v>
      </c>
      <c r="C28" s="9">
        <v>8</v>
      </c>
      <c r="D28" s="9"/>
      <c r="E28" s="9"/>
      <c r="F28" s="9">
        <v>0</v>
      </c>
      <c r="G28" s="9">
        <f>F28*C28</f>
        <v>0</v>
      </c>
      <c r="H28" s="9">
        <f>F28</f>
        <v>0</v>
      </c>
      <c r="I28" s="9">
        <f>H28*C28</f>
        <v>0</v>
      </c>
    </row>
    <row r="29" spans="1:9" ht="24" x14ac:dyDescent="0.25">
      <c r="A29" s="22" t="s">
        <v>242</v>
      </c>
      <c r="B29" s="23"/>
      <c r="C29" s="16"/>
      <c r="D29" s="16"/>
      <c r="E29" s="16"/>
      <c r="F29" s="16"/>
      <c r="G29" s="16">
        <f>SUM(G27:G28)</f>
        <v>0</v>
      </c>
      <c r="H29" s="16"/>
      <c r="I29" s="16">
        <f>SUM(I27:I28)</f>
        <v>0</v>
      </c>
    </row>
    <row r="30" spans="1:9" x14ac:dyDescent="0.25">
      <c r="A30" s="24" t="s">
        <v>245</v>
      </c>
      <c r="B30" s="24" t="s">
        <v>7</v>
      </c>
      <c r="C30" s="13"/>
      <c r="D30" s="13"/>
      <c r="E30" s="13"/>
      <c r="F30" s="13"/>
      <c r="G30" s="13"/>
      <c r="H30" s="13"/>
      <c r="I30" s="13"/>
    </row>
    <row r="31" spans="1:9" ht="24" x14ac:dyDescent="0.25">
      <c r="A31" s="19" t="s">
        <v>53</v>
      </c>
      <c r="B31" s="19" t="s">
        <v>7</v>
      </c>
      <c r="C31" s="8"/>
      <c r="D31" s="8"/>
      <c r="E31" s="8"/>
      <c r="F31" s="8"/>
      <c r="G31" s="8"/>
      <c r="H31" s="8"/>
      <c r="I31" s="8"/>
    </row>
    <row r="32" spans="1:9" ht="22.5" x14ac:dyDescent="0.25">
      <c r="A32" s="20" t="s">
        <v>54</v>
      </c>
      <c r="B32" s="20" t="s">
        <v>30</v>
      </c>
      <c r="C32" s="9">
        <v>1</v>
      </c>
      <c r="D32" s="9"/>
      <c r="E32" s="9"/>
      <c r="F32" s="9">
        <v>0</v>
      </c>
      <c r="G32" s="9">
        <f>F32*C32</f>
        <v>0</v>
      </c>
      <c r="H32" s="9">
        <f>F32</f>
        <v>0</v>
      </c>
      <c r="I32" s="9">
        <f>H32*C32</f>
        <v>0</v>
      </c>
    </row>
    <row r="33" spans="1:9" ht="24" x14ac:dyDescent="0.25">
      <c r="A33" s="19" t="s">
        <v>55</v>
      </c>
      <c r="B33" s="19" t="s">
        <v>7</v>
      </c>
      <c r="C33" s="8"/>
      <c r="D33" s="9"/>
      <c r="E33" s="9"/>
      <c r="F33" s="9"/>
      <c r="G33" s="9"/>
      <c r="H33" s="9"/>
      <c r="I33" s="9"/>
    </row>
    <row r="34" spans="1:9" ht="22.5" x14ac:dyDescent="0.25">
      <c r="A34" s="20" t="s">
        <v>56</v>
      </c>
      <c r="B34" s="20" t="s">
        <v>30</v>
      </c>
      <c r="C34" s="9">
        <v>3</v>
      </c>
      <c r="D34" s="9"/>
      <c r="E34" s="9"/>
      <c r="F34" s="9">
        <v>0</v>
      </c>
      <c r="G34" s="9">
        <f t="shared" ref="G34:G38" si="3">F34*C34</f>
        <v>0</v>
      </c>
      <c r="H34" s="9">
        <f t="shared" ref="H34:H38" si="4">F34</f>
        <v>0</v>
      </c>
      <c r="I34" s="9">
        <f t="shared" ref="I34:I38" si="5">H34*C34</f>
        <v>0</v>
      </c>
    </row>
    <row r="35" spans="1:9" x14ac:dyDescent="0.25">
      <c r="A35" s="19" t="s">
        <v>57</v>
      </c>
      <c r="B35" s="19" t="s">
        <v>7</v>
      </c>
      <c r="C35" s="8"/>
      <c r="D35" s="9"/>
      <c r="E35" s="9"/>
      <c r="F35" s="9"/>
      <c r="G35" s="9"/>
      <c r="H35" s="9"/>
      <c r="I35" s="9"/>
    </row>
    <row r="36" spans="1:9" x14ac:dyDescent="0.25">
      <c r="A36" s="20" t="s">
        <v>58</v>
      </c>
      <c r="B36" s="20" t="s">
        <v>30</v>
      </c>
      <c r="C36" s="9">
        <v>1</v>
      </c>
      <c r="D36" s="9"/>
      <c r="E36" s="9"/>
      <c r="F36" s="9">
        <v>0</v>
      </c>
      <c r="G36" s="9">
        <f t="shared" si="3"/>
        <v>0</v>
      </c>
      <c r="H36" s="9">
        <f t="shared" si="4"/>
        <v>0</v>
      </c>
      <c r="I36" s="9">
        <f t="shared" si="5"/>
        <v>0</v>
      </c>
    </row>
    <row r="37" spans="1:9" x14ac:dyDescent="0.25">
      <c r="A37" s="19" t="s">
        <v>59</v>
      </c>
      <c r="B37" s="19" t="s">
        <v>7</v>
      </c>
      <c r="C37" s="8"/>
      <c r="D37" s="9"/>
      <c r="E37" s="9"/>
      <c r="F37" s="9"/>
      <c r="G37" s="9"/>
      <c r="H37" s="9"/>
      <c r="I37" s="9"/>
    </row>
    <row r="38" spans="1:9" ht="22.5" x14ac:dyDescent="0.25">
      <c r="A38" s="20" t="s">
        <v>60</v>
      </c>
      <c r="B38" s="20" t="s">
        <v>51</v>
      </c>
      <c r="C38" s="9">
        <v>8</v>
      </c>
      <c r="D38" s="9"/>
      <c r="F38" s="9">
        <v>0</v>
      </c>
      <c r="G38" s="9">
        <f t="shared" si="3"/>
        <v>0</v>
      </c>
      <c r="H38" s="9">
        <f t="shared" si="4"/>
        <v>0</v>
      </c>
      <c r="I38" s="9">
        <f t="shared" si="5"/>
        <v>0</v>
      </c>
    </row>
    <row r="39" spans="1:9" x14ac:dyDescent="0.25">
      <c r="A39" s="24" t="s">
        <v>246</v>
      </c>
      <c r="B39" s="24" t="s">
        <v>7</v>
      </c>
      <c r="C39" s="13"/>
      <c r="D39" s="13"/>
      <c r="E39" s="13"/>
      <c r="F39" s="13"/>
      <c r="G39" s="13">
        <f>G32+G34+G36+G38</f>
        <v>0</v>
      </c>
      <c r="H39" s="13"/>
      <c r="I39" s="13">
        <f>I32+I34+I36+I38</f>
        <v>0</v>
      </c>
    </row>
    <row r="40" spans="1:9" x14ac:dyDescent="0.25">
      <c r="A40" s="24" t="s">
        <v>253</v>
      </c>
      <c r="B40" s="24" t="s">
        <v>7</v>
      </c>
      <c r="C40" s="13"/>
      <c r="D40" s="13"/>
      <c r="E40" s="13"/>
      <c r="F40" s="13"/>
      <c r="G40" s="13"/>
      <c r="H40" s="13"/>
      <c r="I40" s="13"/>
    </row>
    <row r="41" spans="1:9" ht="24" x14ac:dyDescent="0.25">
      <c r="A41" s="19" t="s">
        <v>55</v>
      </c>
      <c r="B41" s="19" t="s">
        <v>7</v>
      </c>
      <c r="C41" s="8"/>
      <c r="D41" s="8"/>
      <c r="E41" s="8"/>
      <c r="F41" s="8"/>
      <c r="G41" s="8"/>
      <c r="H41" s="8"/>
      <c r="I41" s="8"/>
    </row>
    <row r="42" spans="1:9" ht="22.5" x14ac:dyDescent="0.25">
      <c r="A42" s="20" t="s">
        <v>254</v>
      </c>
      <c r="B42" s="20" t="s">
        <v>30</v>
      </c>
      <c r="C42" s="9">
        <v>6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</row>
    <row r="43" spans="1:9" x14ac:dyDescent="0.25">
      <c r="A43" s="19" t="s">
        <v>59</v>
      </c>
      <c r="B43" s="19" t="s">
        <v>7</v>
      </c>
      <c r="C43" s="8"/>
      <c r="D43" s="8"/>
      <c r="E43" s="8"/>
      <c r="F43" s="8"/>
      <c r="G43" s="8"/>
      <c r="H43" s="8"/>
      <c r="I43" s="8"/>
    </row>
    <row r="44" spans="1:9" ht="22.5" x14ac:dyDescent="0.25">
      <c r="A44" s="20" t="s">
        <v>60</v>
      </c>
      <c r="B44" s="20" t="s">
        <v>51</v>
      </c>
      <c r="C44" s="9">
        <v>8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</row>
    <row r="45" spans="1:9" x14ac:dyDescent="0.25">
      <c r="A45" s="24" t="s">
        <v>255</v>
      </c>
      <c r="B45" s="24" t="s">
        <v>7</v>
      </c>
      <c r="C45" s="13"/>
      <c r="D45" s="13"/>
      <c r="E45" s="13"/>
      <c r="F45" s="13"/>
      <c r="G45" s="13">
        <f>G42+G44</f>
        <v>0</v>
      </c>
      <c r="H45" s="13"/>
      <c r="I45" s="13">
        <f>I42+I44</f>
        <v>0</v>
      </c>
    </row>
    <row r="46" spans="1:9" x14ac:dyDescent="0.25">
      <c r="A46" s="24" t="s">
        <v>247</v>
      </c>
      <c r="B46" s="24" t="s">
        <v>7</v>
      </c>
      <c r="C46" s="13"/>
      <c r="D46" s="13"/>
      <c r="E46" s="13"/>
      <c r="F46" s="13"/>
      <c r="G46" s="13"/>
      <c r="H46" s="13"/>
      <c r="I46" s="13"/>
    </row>
    <row r="47" spans="1:9" ht="24" x14ac:dyDescent="0.25">
      <c r="A47" s="19" t="s">
        <v>53</v>
      </c>
      <c r="B47" s="19" t="s">
        <v>7</v>
      </c>
      <c r="C47" s="8"/>
      <c r="D47" s="9"/>
      <c r="E47" s="8"/>
      <c r="F47" s="8"/>
      <c r="G47" s="8"/>
      <c r="H47" s="8"/>
      <c r="I47" s="8"/>
    </row>
    <row r="48" spans="1:9" ht="22.5" x14ac:dyDescent="0.25">
      <c r="A48" s="20" t="s">
        <v>54</v>
      </c>
      <c r="B48" s="20" t="s">
        <v>30</v>
      </c>
      <c r="C48" s="9">
        <v>1</v>
      </c>
      <c r="D48" s="9"/>
      <c r="E48" s="9"/>
      <c r="F48" s="9">
        <v>0</v>
      </c>
      <c r="G48" s="9">
        <f>F48*C48</f>
        <v>0</v>
      </c>
      <c r="H48" s="9">
        <f>F48</f>
        <v>0</v>
      </c>
      <c r="I48" s="9">
        <f>H48*C48</f>
        <v>0</v>
      </c>
    </row>
    <row r="49" spans="1:9" x14ac:dyDescent="0.25">
      <c r="A49" s="19" t="s">
        <v>57</v>
      </c>
      <c r="B49" s="19" t="s">
        <v>7</v>
      </c>
      <c r="C49" s="8"/>
      <c r="D49" s="8"/>
      <c r="E49" s="8"/>
      <c r="F49" s="8"/>
      <c r="G49" s="9"/>
      <c r="H49" s="9"/>
      <c r="I49" s="9"/>
    </row>
    <row r="50" spans="1:9" x14ac:dyDescent="0.25">
      <c r="A50" s="20" t="s">
        <v>58</v>
      </c>
      <c r="B50" s="20" t="s">
        <v>30</v>
      </c>
      <c r="C50" s="9">
        <v>1</v>
      </c>
      <c r="D50" s="9"/>
      <c r="E50" s="9"/>
      <c r="F50" s="9">
        <v>0</v>
      </c>
      <c r="G50" s="9">
        <f t="shared" ref="G50:G52" si="6">F50*C50</f>
        <v>0</v>
      </c>
      <c r="H50" s="9">
        <f t="shared" ref="H50:H52" si="7">F50</f>
        <v>0</v>
      </c>
      <c r="I50" s="9">
        <f t="shared" ref="I50:I52" si="8">H50*C50</f>
        <v>0</v>
      </c>
    </row>
    <row r="51" spans="1:9" x14ac:dyDescent="0.25">
      <c r="A51" s="19" t="s">
        <v>59</v>
      </c>
      <c r="B51" s="19" t="s">
        <v>7</v>
      </c>
      <c r="C51" s="8"/>
      <c r="D51" s="8"/>
      <c r="E51" s="8"/>
      <c r="F51" s="8"/>
      <c r="G51" s="9"/>
      <c r="H51" s="9"/>
      <c r="I51" s="9"/>
    </row>
    <row r="52" spans="1:9" ht="22.5" x14ac:dyDescent="0.25">
      <c r="A52" s="20" t="s">
        <v>60</v>
      </c>
      <c r="B52" s="20" t="s">
        <v>51</v>
      </c>
      <c r="C52" s="9">
        <v>8</v>
      </c>
      <c r="D52" s="9"/>
      <c r="E52" s="9"/>
      <c r="F52" s="9">
        <v>0</v>
      </c>
      <c r="G52" s="9">
        <f t="shared" si="6"/>
        <v>0</v>
      </c>
      <c r="H52" s="9">
        <f t="shared" si="7"/>
        <v>0</v>
      </c>
      <c r="I52" s="9">
        <f t="shared" si="8"/>
        <v>0</v>
      </c>
    </row>
    <row r="53" spans="1:9" x14ac:dyDescent="0.25">
      <c r="A53" s="24" t="s">
        <v>248</v>
      </c>
      <c r="B53" s="24" t="s">
        <v>7</v>
      </c>
      <c r="C53" s="13"/>
      <c r="D53" s="13"/>
      <c r="E53" s="13"/>
      <c r="F53" s="13"/>
      <c r="G53" s="13">
        <f>G52+G50+G48</f>
        <v>0</v>
      </c>
      <c r="H53" s="13"/>
      <c r="I53" s="13">
        <f>I52+I50+I48</f>
        <v>0</v>
      </c>
    </row>
    <row r="54" spans="1:9" x14ac:dyDescent="0.25">
      <c r="A54" s="21" t="s">
        <v>62</v>
      </c>
      <c r="B54" s="21" t="s">
        <v>7</v>
      </c>
      <c r="C54" s="12"/>
      <c r="D54" s="12"/>
      <c r="E54" s="12"/>
      <c r="F54" s="12"/>
      <c r="G54" s="12">
        <f>G53+G39+G29</f>
        <v>0</v>
      </c>
      <c r="H54" s="12"/>
      <c r="I54" s="12">
        <f>I52+I38+I28+I45</f>
        <v>0</v>
      </c>
    </row>
    <row r="55" spans="1:9" x14ac:dyDescent="0.25">
      <c r="A55" s="21" t="s">
        <v>249</v>
      </c>
      <c r="B55" s="21" t="s">
        <v>7</v>
      </c>
      <c r="C55" s="12"/>
      <c r="D55" s="12"/>
      <c r="E55" s="12"/>
      <c r="F55" s="12"/>
      <c r="G55" s="12"/>
      <c r="H55" s="12"/>
      <c r="I55" s="12"/>
    </row>
    <row r="56" spans="1:9" ht="22.5" x14ac:dyDescent="0.25">
      <c r="A56" s="24" t="s">
        <v>63</v>
      </c>
      <c r="B56" s="24" t="s">
        <v>7</v>
      </c>
      <c r="C56" s="13"/>
      <c r="D56" s="13"/>
      <c r="E56" s="13"/>
      <c r="F56" s="13"/>
      <c r="G56" s="13"/>
      <c r="H56" s="13"/>
      <c r="I56" s="13"/>
    </row>
    <row r="57" spans="1:9" ht="22.5" x14ac:dyDescent="0.25">
      <c r="A57" s="20" t="s">
        <v>64</v>
      </c>
      <c r="B57" s="20" t="s">
        <v>51</v>
      </c>
      <c r="C57" s="9">
        <v>8</v>
      </c>
      <c r="D57" s="9"/>
      <c r="E57" s="9"/>
      <c r="F57" s="9">
        <v>0</v>
      </c>
      <c r="G57" s="9">
        <f>F57*C57</f>
        <v>0</v>
      </c>
      <c r="H57" s="9">
        <f>F57</f>
        <v>0</v>
      </c>
      <c r="I57" s="9">
        <f>H57*C57</f>
        <v>0</v>
      </c>
    </row>
    <row r="58" spans="1:9" ht="22.5" x14ac:dyDescent="0.25">
      <c r="A58" s="20" t="s">
        <v>65</v>
      </c>
      <c r="B58" s="20" t="s">
        <v>51</v>
      </c>
      <c r="C58" s="9">
        <v>8</v>
      </c>
      <c r="D58" s="9"/>
      <c r="E58" s="9"/>
      <c r="F58" s="9">
        <v>0</v>
      </c>
      <c r="G58" s="9">
        <f t="shared" ref="G58:G60" si="9">F58*C58</f>
        <v>0</v>
      </c>
      <c r="H58" s="9">
        <f t="shared" ref="H58:H60" si="10">F58</f>
        <v>0</v>
      </c>
      <c r="I58" s="9">
        <f t="shared" ref="I58:I59" si="11">H58*C58</f>
        <v>0</v>
      </c>
    </row>
    <row r="59" spans="1:9" ht="22.5" x14ac:dyDescent="0.25">
      <c r="A59" s="20" t="s">
        <v>66</v>
      </c>
      <c r="B59" s="20" t="s">
        <v>51</v>
      </c>
      <c r="C59" s="9">
        <v>10</v>
      </c>
      <c r="D59" s="9"/>
      <c r="E59" s="9"/>
      <c r="F59" s="9">
        <v>0</v>
      </c>
      <c r="G59" s="9">
        <f t="shared" si="9"/>
        <v>0</v>
      </c>
      <c r="H59" s="9">
        <f t="shared" si="10"/>
        <v>0</v>
      </c>
      <c r="I59" s="9">
        <f t="shared" si="11"/>
        <v>0</v>
      </c>
    </row>
    <row r="60" spans="1:9" x14ac:dyDescent="0.25">
      <c r="A60" s="20" t="s">
        <v>67</v>
      </c>
      <c r="B60" s="20" t="s">
        <v>51</v>
      </c>
      <c r="C60" s="9">
        <v>8</v>
      </c>
      <c r="D60" s="9"/>
      <c r="E60" s="9"/>
      <c r="F60" s="9">
        <v>0</v>
      </c>
      <c r="G60" s="9">
        <f t="shared" si="9"/>
        <v>0</v>
      </c>
      <c r="H60" s="9">
        <f t="shared" si="10"/>
        <v>0</v>
      </c>
      <c r="I60" s="9">
        <f>H60*C60</f>
        <v>0</v>
      </c>
    </row>
    <row r="61" spans="1:9" ht="22.5" x14ac:dyDescent="0.25">
      <c r="A61" s="24" t="s">
        <v>68</v>
      </c>
      <c r="B61" s="24" t="s">
        <v>7</v>
      </c>
      <c r="C61" s="13"/>
      <c r="D61" s="13"/>
      <c r="E61" s="13"/>
      <c r="F61" s="13"/>
      <c r="G61" s="13">
        <f>SUM(G57:G60)</f>
        <v>0</v>
      </c>
      <c r="H61" s="13"/>
      <c r="I61" s="13">
        <f>SUM(I57:I60)</f>
        <v>0</v>
      </c>
    </row>
    <row r="62" spans="1:9" x14ac:dyDescent="0.25">
      <c r="A62" s="24" t="s">
        <v>69</v>
      </c>
      <c r="B62" s="24" t="s">
        <v>7</v>
      </c>
      <c r="C62" s="13"/>
      <c r="D62" s="13"/>
      <c r="E62" s="13"/>
      <c r="F62" s="13"/>
      <c r="G62" s="13"/>
      <c r="H62" s="13"/>
      <c r="I62" s="13"/>
    </row>
    <row r="63" spans="1:9" ht="24" x14ac:dyDescent="0.25">
      <c r="A63" s="19" t="s">
        <v>70</v>
      </c>
      <c r="B63" s="19" t="s">
        <v>7</v>
      </c>
      <c r="C63" s="8"/>
      <c r="D63" s="8"/>
      <c r="E63" s="8"/>
      <c r="F63" s="8"/>
      <c r="G63" s="8"/>
      <c r="H63" s="8"/>
      <c r="I63" s="8"/>
    </row>
    <row r="64" spans="1:9" ht="22.5" x14ac:dyDescent="0.25">
      <c r="A64" s="20" t="s">
        <v>71</v>
      </c>
      <c r="B64" s="20" t="s">
        <v>30</v>
      </c>
      <c r="C64" s="9">
        <v>1</v>
      </c>
      <c r="D64" s="9"/>
      <c r="E64" s="9"/>
      <c r="F64" s="9">
        <v>0</v>
      </c>
      <c r="G64" s="9">
        <f>F64*C64</f>
        <v>0</v>
      </c>
      <c r="H64" s="9">
        <f>F64</f>
        <v>0</v>
      </c>
      <c r="I64" s="9">
        <f>H64*C64</f>
        <v>0</v>
      </c>
    </row>
    <row r="65" spans="1:9" x14ac:dyDescent="0.25">
      <c r="A65" s="19" t="s">
        <v>72</v>
      </c>
      <c r="B65" s="19" t="s">
        <v>7</v>
      </c>
      <c r="C65" s="8"/>
      <c r="D65" s="8"/>
      <c r="E65" s="8"/>
      <c r="F65" s="8"/>
      <c r="G65" s="8"/>
      <c r="H65" s="8"/>
      <c r="I65" s="8"/>
    </row>
    <row r="66" spans="1:9" x14ac:dyDescent="0.25">
      <c r="A66" s="20" t="s">
        <v>73</v>
      </c>
      <c r="B66" s="20" t="s">
        <v>30</v>
      </c>
      <c r="C66" s="9">
        <v>1</v>
      </c>
      <c r="D66" s="9"/>
      <c r="E66" s="9"/>
      <c r="F66" s="9">
        <v>0</v>
      </c>
      <c r="G66" s="9">
        <f>F66*C66</f>
        <v>0</v>
      </c>
      <c r="H66" s="9">
        <f>F66</f>
        <v>0</v>
      </c>
      <c r="I66" s="9">
        <f>H66*C66</f>
        <v>0</v>
      </c>
    </row>
    <row r="67" spans="1:9" ht="24" x14ac:dyDescent="0.25">
      <c r="A67" s="19" t="s">
        <v>74</v>
      </c>
      <c r="B67" s="19" t="s">
        <v>7</v>
      </c>
      <c r="C67" s="8"/>
      <c r="D67" s="8"/>
      <c r="E67" s="8"/>
      <c r="F67" s="8"/>
      <c r="G67" s="8"/>
      <c r="H67" s="8"/>
      <c r="I67" s="8"/>
    </row>
    <row r="68" spans="1:9" ht="33" x14ac:dyDescent="0.25">
      <c r="A68" s="20" t="s">
        <v>75</v>
      </c>
      <c r="B68" s="20" t="s">
        <v>30</v>
      </c>
      <c r="C68" s="9">
        <v>3</v>
      </c>
      <c r="D68" s="9"/>
      <c r="E68" s="9"/>
      <c r="F68" s="9">
        <v>0</v>
      </c>
      <c r="G68" s="9">
        <f>F68*C68</f>
        <v>0</v>
      </c>
      <c r="H68" s="9">
        <f>F68</f>
        <v>0</v>
      </c>
      <c r="I68" s="9">
        <f>H68*C68</f>
        <v>0</v>
      </c>
    </row>
    <row r="69" spans="1:9" x14ac:dyDescent="0.25">
      <c r="A69" s="19" t="s">
        <v>76</v>
      </c>
      <c r="B69" s="19" t="s">
        <v>7</v>
      </c>
      <c r="C69" s="8"/>
      <c r="D69" s="8"/>
      <c r="E69" s="8"/>
      <c r="F69" s="8"/>
      <c r="G69" s="8"/>
      <c r="H69" s="8"/>
      <c r="I69" s="8"/>
    </row>
    <row r="70" spans="1:9" x14ac:dyDescent="0.25">
      <c r="A70" s="20" t="s">
        <v>77</v>
      </c>
      <c r="B70" s="20" t="s">
        <v>30</v>
      </c>
      <c r="C70" s="9">
        <v>12</v>
      </c>
      <c r="D70" s="9">
        <v>0</v>
      </c>
      <c r="E70" s="9">
        <f>D70*C70</f>
        <v>0</v>
      </c>
      <c r="F70" s="9">
        <v>0</v>
      </c>
      <c r="G70" s="9">
        <f>F70*C70</f>
        <v>0</v>
      </c>
      <c r="H70" s="9">
        <f>F70+D70</f>
        <v>0</v>
      </c>
      <c r="I70" s="9">
        <f>G70+E70</f>
        <v>0</v>
      </c>
    </row>
    <row r="71" spans="1:9" ht="24" x14ac:dyDescent="0.25">
      <c r="A71" s="19" t="s">
        <v>78</v>
      </c>
      <c r="B71" s="19" t="s">
        <v>7</v>
      </c>
      <c r="C71" s="8"/>
      <c r="D71" s="8"/>
      <c r="E71" s="8"/>
      <c r="F71" s="8"/>
      <c r="G71" s="8"/>
      <c r="H71" s="8"/>
      <c r="I71" s="8"/>
    </row>
    <row r="72" spans="1:9" x14ac:dyDescent="0.25">
      <c r="A72" s="20" t="s">
        <v>79</v>
      </c>
      <c r="B72" s="20" t="s">
        <v>30</v>
      </c>
      <c r="C72" s="9">
        <v>12</v>
      </c>
      <c r="D72" s="9">
        <v>0</v>
      </c>
      <c r="E72" s="9">
        <f>D72*C72</f>
        <v>0</v>
      </c>
      <c r="F72" s="9">
        <v>0</v>
      </c>
      <c r="G72" s="9">
        <f>F72*C72</f>
        <v>0</v>
      </c>
      <c r="H72" s="9">
        <f>F72+D72</f>
        <v>0</v>
      </c>
      <c r="I72" s="9">
        <f>G72+E72</f>
        <v>0</v>
      </c>
    </row>
    <row r="73" spans="1:9" x14ac:dyDescent="0.25">
      <c r="A73" s="19" t="s">
        <v>80</v>
      </c>
      <c r="B73" s="19" t="s">
        <v>7</v>
      </c>
      <c r="C73" s="8"/>
      <c r="D73" s="8"/>
      <c r="E73" s="8"/>
      <c r="F73" s="8"/>
      <c r="G73" s="8"/>
      <c r="H73" s="8"/>
      <c r="I73" s="8"/>
    </row>
    <row r="74" spans="1:9" x14ac:dyDescent="0.25">
      <c r="A74" s="20" t="s">
        <v>81</v>
      </c>
      <c r="B74" s="20" t="s">
        <v>82</v>
      </c>
      <c r="C74" s="9">
        <v>18</v>
      </c>
      <c r="D74" s="9">
        <v>0</v>
      </c>
      <c r="E74" s="9">
        <f>D74*C74</f>
        <v>0</v>
      </c>
      <c r="F74" s="9">
        <v>0</v>
      </c>
      <c r="G74" s="9">
        <f>F74*C74</f>
        <v>0</v>
      </c>
      <c r="H74" s="9">
        <f>F74+D74</f>
        <v>0</v>
      </c>
      <c r="I74" s="9">
        <f>G74+E74</f>
        <v>0</v>
      </c>
    </row>
    <row r="75" spans="1:9" x14ac:dyDescent="0.25">
      <c r="A75" s="20" t="s">
        <v>83</v>
      </c>
      <c r="B75" s="20" t="s">
        <v>30</v>
      </c>
      <c r="C75" s="9">
        <v>9</v>
      </c>
      <c r="D75" s="9">
        <v>0</v>
      </c>
      <c r="E75" s="9">
        <f>D75*C75</f>
        <v>0</v>
      </c>
      <c r="F75" s="9">
        <v>0</v>
      </c>
      <c r="G75" s="9">
        <f>F75*C75</f>
        <v>0</v>
      </c>
      <c r="H75" s="9">
        <f>F75+D75</f>
        <v>0</v>
      </c>
      <c r="I75" s="9">
        <f>G75+E75</f>
        <v>0</v>
      </c>
    </row>
    <row r="76" spans="1:9" x14ac:dyDescent="0.25">
      <c r="A76" s="19" t="s">
        <v>84</v>
      </c>
      <c r="B76" s="19" t="s">
        <v>7</v>
      </c>
      <c r="C76" s="8"/>
      <c r="D76" s="8"/>
      <c r="E76" s="8"/>
      <c r="F76" s="8"/>
      <c r="G76" s="8"/>
      <c r="H76" s="8"/>
      <c r="I76" s="8"/>
    </row>
    <row r="77" spans="1:9" x14ac:dyDescent="0.25">
      <c r="A77" s="20" t="s">
        <v>85</v>
      </c>
      <c r="B77" s="20" t="s">
        <v>30</v>
      </c>
      <c r="C77" s="9">
        <v>18</v>
      </c>
      <c r="D77" s="9"/>
      <c r="E77" s="9"/>
      <c r="F77" s="9">
        <v>0</v>
      </c>
      <c r="G77" s="9">
        <f>F77*C77</f>
        <v>0</v>
      </c>
      <c r="H77" s="9">
        <f>F77</f>
        <v>0</v>
      </c>
      <c r="I77" s="9">
        <f>H77*C77</f>
        <v>0</v>
      </c>
    </row>
    <row r="78" spans="1:9" x14ac:dyDescent="0.25">
      <c r="A78" s="24" t="s">
        <v>86</v>
      </c>
      <c r="B78" s="24" t="s">
        <v>7</v>
      </c>
      <c r="C78" s="13"/>
      <c r="D78" s="13"/>
      <c r="E78" s="13">
        <f>E75+E74+E72+E70</f>
        <v>0</v>
      </c>
      <c r="F78" s="13"/>
      <c r="G78" s="13">
        <f>G77+G75+G74+G72+G70+G68+G66+G64</f>
        <v>0</v>
      </c>
      <c r="H78" s="13"/>
      <c r="I78" s="13">
        <f>I77+I75+I74+I72+I70+I68+I66+I64</f>
        <v>0</v>
      </c>
    </row>
    <row r="79" spans="1:9" x14ac:dyDescent="0.25">
      <c r="A79" s="24" t="s">
        <v>87</v>
      </c>
      <c r="B79" s="24" t="s">
        <v>7</v>
      </c>
      <c r="C79" s="13"/>
      <c r="D79" s="13"/>
      <c r="E79" s="13"/>
      <c r="F79" s="13"/>
      <c r="G79" s="13"/>
      <c r="H79" s="13"/>
      <c r="I79" s="13"/>
    </row>
    <row r="80" spans="1:9" x14ac:dyDescent="0.25">
      <c r="A80" s="20" t="s">
        <v>88</v>
      </c>
      <c r="B80" s="20" t="s">
        <v>30</v>
      </c>
      <c r="C80" s="9">
        <v>1</v>
      </c>
      <c r="D80" s="9"/>
      <c r="E80" s="9"/>
      <c r="F80" s="9">
        <v>0</v>
      </c>
      <c r="G80" s="9">
        <f>F80*C80</f>
        <v>0</v>
      </c>
      <c r="H80" s="9">
        <f>F80</f>
        <v>0</v>
      </c>
      <c r="I80" s="9">
        <f>H80*C80</f>
        <v>0</v>
      </c>
    </row>
    <row r="81" spans="1:9" ht="24" x14ac:dyDescent="0.25">
      <c r="A81" s="19" t="s">
        <v>89</v>
      </c>
      <c r="B81" s="19" t="s">
        <v>7</v>
      </c>
      <c r="C81" s="8"/>
      <c r="D81" s="8"/>
      <c r="E81" s="8"/>
      <c r="F81" s="8"/>
      <c r="G81" s="8"/>
      <c r="H81" s="8"/>
      <c r="I81" s="8"/>
    </row>
    <row r="82" spans="1:9" x14ac:dyDescent="0.25">
      <c r="A82" s="20" t="s">
        <v>90</v>
      </c>
      <c r="B82" s="20" t="s">
        <v>30</v>
      </c>
      <c r="C82" s="9">
        <v>1</v>
      </c>
      <c r="D82" s="9"/>
      <c r="E82" s="9"/>
      <c r="F82" s="9">
        <v>0</v>
      </c>
      <c r="G82" s="9">
        <f>F82*C82</f>
        <v>0</v>
      </c>
      <c r="H82" s="9">
        <f>F82</f>
        <v>0</v>
      </c>
      <c r="I82" s="9">
        <f>H82*C82</f>
        <v>0</v>
      </c>
    </row>
    <row r="83" spans="1:9" ht="24" x14ac:dyDescent="0.25">
      <c r="A83" s="19" t="s">
        <v>231</v>
      </c>
      <c r="B83" s="19" t="s">
        <v>7</v>
      </c>
      <c r="C83" s="8"/>
      <c r="D83" s="8"/>
      <c r="E83" s="8"/>
      <c r="F83" s="8"/>
      <c r="G83" s="8"/>
      <c r="H83" s="8"/>
      <c r="I83" s="8"/>
    </row>
    <row r="84" spans="1:9" x14ac:dyDescent="0.25">
      <c r="A84" s="20" t="s">
        <v>91</v>
      </c>
      <c r="B84" s="20" t="s">
        <v>30</v>
      </c>
      <c r="C84" s="9">
        <v>1</v>
      </c>
      <c r="D84" s="9">
        <v>0</v>
      </c>
      <c r="E84" s="9">
        <f>D84*C84</f>
        <v>0</v>
      </c>
      <c r="F84" s="9">
        <v>0</v>
      </c>
      <c r="G84" s="9">
        <f>F84*C84</f>
        <v>0</v>
      </c>
      <c r="H84" s="9">
        <f>F84+D84</f>
        <v>0</v>
      </c>
      <c r="I84" s="9">
        <f>G84+E84</f>
        <v>0</v>
      </c>
    </row>
    <row r="85" spans="1:9" ht="24" x14ac:dyDescent="0.25">
      <c r="A85" s="19" t="s">
        <v>92</v>
      </c>
      <c r="B85" s="19" t="s">
        <v>7</v>
      </c>
      <c r="C85" s="8"/>
      <c r="D85" s="8"/>
      <c r="E85" s="8"/>
      <c r="F85" s="8"/>
      <c r="G85" s="8"/>
      <c r="H85" s="8"/>
      <c r="I85" s="8"/>
    </row>
    <row r="86" spans="1:9" ht="22.5" x14ac:dyDescent="0.25">
      <c r="A86" s="20" t="s">
        <v>93</v>
      </c>
      <c r="B86" s="20" t="s">
        <v>30</v>
      </c>
      <c r="C86" s="9">
        <v>1</v>
      </c>
      <c r="D86" s="9">
        <v>0</v>
      </c>
      <c r="E86" s="9">
        <f>D86*C86</f>
        <v>0</v>
      </c>
      <c r="F86" s="9">
        <v>0</v>
      </c>
      <c r="G86" s="9">
        <f>F86*C86</f>
        <v>0</v>
      </c>
      <c r="H86" s="9">
        <f>F86+D86</f>
        <v>0</v>
      </c>
      <c r="I86" s="9">
        <f>G86+E86</f>
        <v>0</v>
      </c>
    </row>
    <row r="87" spans="1:9" x14ac:dyDescent="0.25">
      <c r="A87" s="19" t="s">
        <v>232</v>
      </c>
      <c r="B87" s="19" t="s">
        <v>7</v>
      </c>
      <c r="C87" s="8"/>
      <c r="D87" s="8"/>
      <c r="E87" s="8"/>
      <c r="F87" s="8"/>
      <c r="G87" s="8"/>
      <c r="H87" s="8"/>
      <c r="I87" s="8"/>
    </row>
    <row r="88" spans="1:9" x14ac:dyDescent="0.25">
      <c r="A88" s="20" t="s">
        <v>94</v>
      </c>
      <c r="B88" s="20" t="s">
        <v>30</v>
      </c>
      <c r="C88" s="9">
        <v>3</v>
      </c>
      <c r="D88" s="9">
        <v>0</v>
      </c>
      <c r="E88" s="9">
        <f>D88*C88</f>
        <v>0</v>
      </c>
      <c r="F88" s="9">
        <v>0</v>
      </c>
      <c r="G88" s="9">
        <f>F88*C88</f>
        <v>0</v>
      </c>
      <c r="H88" s="9">
        <f>F88+D88</f>
        <v>0</v>
      </c>
      <c r="I88" s="9">
        <f>G88+E88</f>
        <v>0</v>
      </c>
    </row>
    <row r="89" spans="1:9" x14ac:dyDescent="0.25">
      <c r="A89" s="19" t="s">
        <v>233</v>
      </c>
      <c r="B89" s="19" t="s">
        <v>7</v>
      </c>
      <c r="C89" s="8"/>
      <c r="D89" s="8"/>
      <c r="E89" s="8"/>
      <c r="F89" s="8"/>
      <c r="G89" s="8"/>
      <c r="H89" s="8"/>
      <c r="I89" s="8"/>
    </row>
    <row r="90" spans="1:9" x14ac:dyDescent="0.25">
      <c r="A90" s="20" t="s">
        <v>95</v>
      </c>
      <c r="B90" s="20" t="s">
        <v>30</v>
      </c>
      <c r="C90" s="9">
        <v>1</v>
      </c>
      <c r="D90" s="9">
        <v>0</v>
      </c>
      <c r="E90" s="9">
        <f>D90*C90</f>
        <v>0</v>
      </c>
      <c r="F90" s="9">
        <v>0</v>
      </c>
      <c r="G90" s="9">
        <f>F90*C90</f>
        <v>0</v>
      </c>
      <c r="H90" s="9">
        <f>F90+D90</f>
        <v>0</v>
      </c>
      <c r="I90" s="9">
        <f>G90+E90</f>
        <v>0</v>
      </c>
    </row>
    <row r="91" spans="1:9" x14ac:dyDescent="0.25">
      <c r="A91" s="19" t="s">
        <v>38</v>
      </c>
      <c r="B91" s="19" t="s">
        <v>7</v>
      </c>
      <c r="C91" s="8"/>
      <c r="D91" s="8"/>
      <c r="E91" s="8"/>
      <c r="F91" s="8"/>
      <c r="G91" s="8"/>
      <c r="H91" s="8"/>
      <c r="I91" s="8"/>
    </row>
    <row r="92" spans="1:9" x14ac:dyDescent="0.25">
      <c r="A92" s="20" t="s">
        <v>96</v>
      </c>
      <c r="B92" s="20" t="s">
        <v>30</v>
      </c>
      <c r="C92" s="9">
        <v>1</v>
      </c>
      <c r="D92" s="9">
        <v>0</v>
      </c>
      <c r="E92" s="9">
        <f>D92*C92</f>
        <v>0</v>
      </c>
      <c r="F92" s="9">
        <v>0</v>
      </c>
      <c r="G92" s="9">
        <f>F92*C92</f>
        <v>0</v>
      </c>
      <c r="H92" s="9">
        <f>F92+D92</f>
        <v>0</v>
      </c>
      <c r="I92" s="9">
        <f>G92+E92</f>
        <v>0</v>
      </c>
    </row>
    <row r="93" spans="1:9" x14ac:dyDescent="0.25">
      <c r="A93" s="19" t="s">
        <v>97</v>
      </c>
      <c r="B93" s="19" t="s">
        <v>7</v>
      </c>
      <c r="C93" s="8"/>
      <c r="D93" s="8"/>
      <c r="E93" s="8"/>
      <c r="F93" s="8"/>
      <c r="G93" s="8"/>
      <c r="H93" s="8"/>
      <c r="I93" s="8"/>
    </row>
    <row r="94" spans="1:9" x14ac:dyDescent="0.25">
      <c r="A94" s="20" t="s">
        <v>98</v>
      </c>
      <c r="B94" s="20" t="s">
        <v>30</v>
      </c>
      <c r="C94" s="9">
        <v>1</v>
      </c>
      <c r="D94" s="9">
        <v>0</v>
      </c>
      <c r="E94" s="9">
        <f t="shared" ref="E94:E99" si="12">D94*C94</f>
        <v>0</v>
      </c>
      <c r="F94" s="9">
        <v>0</v>
      </c>
      <c r="G94" s="9">
        <f>F94*C94</f>
        <v>0</v>
      </c>
      <c r="H94" s="9">
        <f t="shared" ref="H94:I96" si="13">F94+D94</f>
        <v>0</v>
      </c>
      <c r="I94" s="9">
        <f t="shared" si="13"/>
        <v>0</v>
      </c>
    </row>
    <row r="95" spans="1:9" x14ac:dyDescent="0.25">
      <c r="A95" s="20" t="s">
        <v>99</v>
      </c>
      <c r="B95" s="20" t="s">
        <v>30</v>
      </c>
      <c r="C95" s="9">
        <v>1</v>
      </c>
      <c r="D95" s="9">
        <v>0</v>
      </c>
      <c r="E95" s="9">
        <f t="shared" si="12"/>
        <v>0</v>
      </c>
      <c r="F95" s="9">
        <v>0</v>
      </c>
      <c r="G95" s="9">
        <f>F95*C95</f>
        <v>0</v>
      </c>
      <c r="H95" s="9">
        <f t="shared" si="13"/>
        <v>0</v>
      </c>
      <c r="I95" s="9">
        <f t="shared" si="13"/>
        <v>0</v>
      </c>
    </row>
    <row r="96" spans="1:9" x14ac:dyDescent="0.25">
      <c r="A96" s="20" t="s">
        <v>100</v>
      </c>
      <c r="B96" s="20" t="s">
        <v>30</v>
      </c>
      <c r="C96" s="9">
        <v>1</v>
      </c>
      <c r="D96" s="9">
        <v>0</v>
      </c>
      <c r="E96" s="9">
        <f t="shared" si="12"/>
        <v>0</v>
      </c>
      <c r="F96" s="9">
        <v>0</v>
      </c>
      <c r="G96" s="9">
        <f>F96*C96</f>
        <v>0</v>
      </c>
      <c r="H96" s="9">
        <f t="shared" si="13"/>
        <v>0</v>
      </c>
      <c r="I96" s="9">
        <f t="shared" si="13"/>
        <v>0</v>
      </c>
    </row>
    <row r="97" spans="1:10" x14ac:dyDescent="0.25">
      <c r="A97" s="20" t="s">
        <v>101</v>
      </c>
      <c r="B97" s="20" t="s">
        <v>30</v>
      </c>
      <c r="C97" s="9">
        <v>3</v>
      </c>
      <c r="D97" s="9">
        <v>0</v>
      </c>
      <c r="E97" s="9">
        <f t="shared" si="12"/>
        <v>0</v>
      </c>
      <c r="F97" s="9"/>
      <c r="G97" s="9"/>
      <c r="H97" s="9">
        <f>D97</f>
        <v>0</v>
      </c>
      <c r="I97" s="9">
        <f>D97*C97</f>
        <v>0</v>
      </c>
    </row>
    <row r="98" spans="1:10" ht="22.5" x14ac:dyDescent="0.25">
      <c r="A98" s="20" t="s">
        <v>102</v>
      </c>
      <c r="B98" s="20" t="s">
        <v>30</v>
      </c>
      <c r="C98" s="9">
        <v>1</v>
      </c>
      <c r="D98" s="9">
        <v>0</v>
      </c>
      <c r="E98" s="9">
        <f t="shared" si="12"/>
        <v>0</v>
      </c>
      <c r="F98" s="9"/>
      <c r="G98" s="9"/>
      <c r="H98" s="9">
        <f>D98</f>
        <v>0</v>
      </c>
      <c r="I98" s="9">
        <f>D98*C98</f>
        <v>0</v>
      </c>
    </row>
    <row r="99" spans="1:10" ht="22.5" x14ac:dyDescent="0.25">
      <c r="A99" s="20" t="s">
        <v>103</v>
      </c>
      <c r="B99" s="20" t="s">
        <v>30</v>
      </c>
      <c r="C99" s="9">
        <v>2</v>
      </c>
      <c r="D99" s="9">
        <v>0</v>
      </c>
      <c r="E99" s="9">
        <f t="shared" si="12"/>
        <v>0</v>
      </c>
      <c r="F99" s="9"/>
      <c r="G99" s="9"/>
      <c r="H99" s="9">
        <f>D99</f>
        <v>0</v>
      </c>
      <c r="I99" s="9">
        <f>D99*C99</f>
        <v>0</v>
      </c>
    </row>
    <row r="100" spans="1:10" x14ac:dyDescent="0.25">
      <c r="A100" s="19" t="s">
        <v>104</v>
      </c>
      <c r="B100" s="19" t="s">
        <v>7</v>
      </c>
      <c r="C100" s="8"/>
      <c r="D100" s="8"/>
      <c r="E100" s="8"/>
      <c r="F100" s="8"/>
      <c r="G100" s="8"/>
      <c r="H100" s="8"/>
      <c r="I100" s="8"/>
    </row>
    <row r="101" spans="1:10" ht="22.5" x14ac:dyDescent="0.25">
      <c r="A101" s="20" t="s">
        <v>105</v>
      </c>
      <c r="B101" s="20" t="s">
        <v>30</v>
      </c>
      <c r="C101" s="9">
        <v>1</v>
      </c>
      <c r="D101" s="9">
        <v>0</v>
      </c>
      <c r="E101" s="9">
        <f>D101*C101</f>
        <v>0</v>
      </c>
      <c r="F101" s="9">
        <v>0</v>
      </c>
      <c r="G101" s="9">
        <f>F101*C101</f>
        <v>0</v>
      </c>
      <c r="H101" s="9">
        <f>F101+D101</f>
        <v>0</v>
      </c>
      <c r="I101" s="9">
        <f>G101+E101</f>
        <v>0</v>
      </c>
      <c r="J101" s="28"/>
    </row>
    <row r="102" spans="1:10" x14ac:dyDescent="0.25">
      <c r="A102" s="19" t="s">
        <v>106</v>
      </c>
      <c r="B102" s="19" t="s">
        <v>7</v>
      </c>
      <c r="C102" s="8"/>
      <c r="D102" s="8"/>
      <c r="E102" s="8"/>
      <c r="F102" s="8"/>
      <c r="G102" s="8"/>
      <c r="H102" s="8"/>
      <c r="I102" s="8"/>
    </row>
    <row r="103" spans="1:10" x14ac:dyDescent="0.25">
      <c r="A103" s="20" t="s">
        <v>61</v>
      </c>
      <c r="B103" s="20" t="s">
        <v>30</v>
      </c>
      <c r="C103" s="9">
        <v>2</v>
      </c>
      <c r="D103" s="9">
        <v>0</v>
      </c>
      <c r="E103" s="9">
        <f>D103*C103</f>
        <v>0</v>
      </c>
      <c r="F103" s="9">
        <v>0</v>
      </c>
      <c r="G103" s="9">
        <f>F103*C103</f>
        <v>0</v>
      </c>
      <c r="H103" s="9">
        <f t="shared" ref="H103:I105" si="14">F103+D103</f>
        <v>0</v>
      </c>
      <c r="I103" s="9">
        <f t="shared" si="14"/>
        <v>0</v>
      </c>
    </row>
    <row r="104" spans="1:10" x14ac:dyDescent="0.25">
      <c r="A104" s="20" t="s">
        <v>107</v>
      </c>
      <c r="B104" s="20" t="s">
        <v>30</v>
      </c>
      <c r="C104" s="9">
        <v>1</v>
      </c>
      <c r="D104" s="9">
        <v>0</v>
      </c>
      <c r="E104" s="9">
        <f>D104*C104</f>
        <v>0</v>
      </c>
      <c r="F104" s="9">
        <v>0</v>
      </c>
      <c r="G104" s="9">
        <f>F104*C104</f>
        <v>0</v>
      </c>
      <c r="H104" s="9">
        <f t="shared" si="14"/>
        <v>0</v>
      </c>
      <c r="I104" s="9">
        <f t="shared" si="14"/>
        <v>0</v>
      </c>
    </row>
    <row r="105" spans="1:10" x14ac:dyDescent="0.25">
      <c r="A105" s="20" t="s">
        <v>108</v>
      </c>
      <c r="B105" s="20" t="s">
        <v>30</v>
      </c>
      <c r="C105" s="9">
        <v>1</v>
      </c>
      <c r="D105" s="9">
        <v>0</v>
      </c>
      <c r="E105" s="9">
        <f>D105*C105</f>
        <v>0</v>
      </c>
      <c r="F105" s="9">
        <v>0</v>
      </c>
      <c r="G105" s="9">
        <f>F105*C105</f>
        <v>0</v>
      </c>
      <c r="H105" s="9">
        <f t="shared" si="14"/>
        <v>0</v>
      </c>
      <c r="I105" s="9">
        <f t="shared" si="14"/>
        <v>0</v>
      </c>
    </row>
    <row r="106" spans="1:10" ht="22.5" x14ac:dyDescent="0.25">
      <c r="A106" s="20" t="s">
        <v>109</v>
      </c>
      <c r="B106" s="20" t="s">
        <v>30</v>
      </c>
      <c r="C106" s="9">
        <v>1</v>
      </c>
      <c r="D106" s="9">
        <v>0</v>
      </c>
      <c r="E106" s="9">
        <f>D106*C106</f>
        <v>0</v>
      </c>
      <c r="F106" s="9"/>
      <c r="G106" s="9"/>
      <c r="H106" s="9">
        <f>D106</f>
        <v>0</v>
      </c>
      <c r="I106" s="9">
        <f>D106*C106</f>
        <v>0</v>
      </c>
    </row>
    <row r="107" spans="1:10" ht="24" x14ac:dyDescent="0.25">
      <c r="A107" s="19" t="s">
        <v>110</v>
      </c>
      <c r="B107" s="19" t="s">
        <v>7</v>
      </c>
      <c r="C107" s="8"/>
      <c r="D107" s="8"/>
      <c r="E107" s="8"/>
      <c r="F107" s="8"/>
      <c r="G107" s="8"/>
      <c r="H107" s="8"/>
      <c r="I107" s="8"/>
    </row>
    <row r="108" spans="1:10" ht="22.5" x14ac:dyDescent="0.25">
      <c r="A108" s="20" t="s">
        <v>111</v>
      </c>
      <c r="B108" s="20" t="s">
        <v>30</v>
      </c>
      <c r="C108" s="9">
        <v>2</v>
      </c>
      <c r="D108" s="9">
        <v>0</v>
      </c>
      <c r="E108" s="9">
        <f>D108*C108</f>
        <v>0</v>
      </c>
      <c r="F108" s="9">
        <v>0</v>
      </c>
      <c r="G108" s="9">
        <f>F108*C108</f>
        <v>0</v>
      </c>
      <c r="H108" s="9">
        <f>F108+D108</f>
        <v>0</v>
      </c>
      <c r="I108" s="9">
        <f>G108+E108</f>
        <v>0</v>
      </c>
    </row>
    <row r="109" spans="1:10" ht="46.5" x14ac:dyDescent="0.25">
      <c r="A109" s="19" t="s">
        <v>234</v>
      </c>
      <c r="B109" s="19" t="s">
        <v>7</v>
      </c>
      <c r="C109" s="8"/>
      <c r="D109" s="8"/>
      <c r="E109" s="8"/>
      <c r="F109" s="8"/>
      <c r="G109" s="8"/>
      <c r="H109" s="8"/>
      <c r="I109" s="8"/>
    </row>
    <row r="110" spans="1:10" x14ac:dyDescent="0.25">
      <c r="A110" s="20" t="s">
        <v>112</v>
      </c>
      <c r="B110" s="20" t="s">
        <v>30</v>
      </c>
      <c r="C110" s="9">
        <v>20</v>
      </c>
      <c r="D110" s="9">
        <v>0</v>
      </c>
      <c r="E110" s="9">
        <f>D110*C110</f>
        <v>0</v>
      </c>
      <c r="F110" s="9"/>
      <c r="G110" s="9"/>
      <c r="H110" s="9">
        <f>D110</f>
        <v>0</v>
      </c>
      <c r="I110" s="9">
        <f>D110*C110</f>
        <v>0</v>
      </c>
    </row>
    <row r="111" spans="1:10" x14ac:dyDescent="0.25">
      <c r="A111" s="20" t="s">
        <v>113</v>
      </c>
      <c r="B111" s="20" t="s">
        <v>30</v>
      </c>
      <c r="C111" s="9">
        <v>30</v>
      </c>
      <c r="D111" s="9">
        <v>0</v>
      </c>
      <c r="E111" s="9">
        <f>D111*C111</f>
        <v>0</v>
      </c>
      <c r="F111" s="9"/>
      <c r="G111" s="9"/>
      <c r="H111" s="9">
        <f>D111</f>
        <v>0</v>
      </c>
      <c r="I111" s="9">
        <f>D111*C111</f>
        <v>0</v>
      </c>
    </row>
    <row r="112" spans="1:10" ht="22.5" x14ac:dyDescent="0.25">
      <c r="A112" s="20" t="s">
        <v>114</v>
      </c>
      <c r="B112" s="20" t="s">
        <v>30</v>
      </c>
      <c r="C112" s="9">
        <v>16</v>
      </c>
      <c r="D112" s="9">
        <v>0</v>
      </c>
      <c r="E112" s="9">
        <f>D112*C112</f>
        <v>0</v>
      </c>
      <c r="F112" s="9"/>
      <c r="G112" s="9"/>
      <c r="H112" s="9">
        <f>D112</f>
        <v>0</v>
      </c>
      <c r="I112" s="9">
        <f>D112*C112</f>
        <v>0</v>
      </c>
    </row>
    <row r="113" spans="1:9" x14ac:dyDescent="0.25">
      <c r="A113" s="20" t="s">
        <v>115</v>
      </c>
      <c r="B113" s="20" t="s">
        <v>30</v>
      </c>
      <c r="C113" s="9">
        <v>35</v>
      </c>
      <c r="D113" s="9">
        <v>0</v>
      </c>
      <c r="E113" s="9">
        <f>D113*C113</f>
        <v>0</v>
      </c>
      <c r="F113" s="9"/>
      <c r="G113" s="9"/>
      <c r="H113" s="9">
        <f>D113</f>
        <v>0</v>
      </c>
      <c r="I113" s="9">
        <f>D113*C113</f>
        <v>0</v>
      </c>
    </row>
    <row r="114" spans="1:9" x14ac:dyDescent="0.25">
      <c r="A114" s="20" t="s">
        <v>116</v>
      </c>
      <c r="B114" s="20" t="s">
        <v>30</v>
      </c>
      <c r="C114" s="9">
        <v>10</v>
      </c>
      <c r="D114" s="9">
        <v>0</v>
      </c>
      <c r="E114" s="9">
        <f>D114*C114</f>
        <v>0</v>
      </c>
      <c r="F114" s="9"/>
      <c r="G114" s="9"/>
      <c r="H114" s="9">
        <f>D114</f>
        <v>0</v>
      </c>
      <c r="I114" s="9">
        <f>D114*C114</f>
        <v>0</v>
      </c>
    </row>
    <row r="115" spans="1:9" x14ac:dyDescent="0.25">
      <c r="A115" s="19" t="s">
        <v>117</v>
      </c>
      <c r="B115" s="19" t="s">
        <v>7</v>
      </c>
      <c r="C115" s="8"/>
      <c r="D115" s="8"/>
      <c r="E115" s="8"/>
      <c r="F115" s="8"/>
      <c r="G115" s="8"/>
      <c r="H115" s="8"/>
      <c r="I115" s="8"/>
    </row>
    <row r="116" spans="1:9" x14ac:dyDescent="0.25">
      <c r="A116" s="20" t="s">
        <v>118</v>
      </c>
      <c r="B116" s="20" t="s">
        <v>30</v>
      </c>
      <c r="C116" s="9">
        <v>4</v>
      </c>
      <c r="D116" s="9">
        <v>0</v>
      </c>
      <c r="E116" s="9">
        <f>D116*C116</f>
        <v>0</v>
      </c>
      <c r="F116" s="9"/>
      <c r="G116" s="9"/>
      <c r="H116" s="9">
        <f>D116</f>
        <v>0</v>
      </c>
      <c r="I116" s="9">
        <f>D116*C116</f>
        <v>0</v>
      </c>
    </row>
    <row r="117" spans="1:9" x14ac:dyDescent="0.25">
      <c r="A117" s="19" t="s">
        <v>119</v>
      </c>
      <c r="B117" s="19" t="s">
        <v>7</v>
      </c>
      <c r="C117" s="8"/>
      <c r="D117" s="8"/>
      <c r="E117" s="8"/>
      <c r="F117" s="8"/>
      <c r="G117" s="8"/>
      <c r="H117" s="8"/>
      <c r="I117" s="8"/>
    </row>
    <row r="118" spans="1:9" x14ac:dyDescent="0.25">
      <c r="A118" s="20" t="s">
        <v>120</v>
      </c>
      <c r="B118" s="20" t="s">
        <v>30</v>
      </c>
      <c r="C118" s="9">
        <v>3</v>
      </c>
      <c r="D118" s="9">
        <v>0</v>
      </c>
      <c r="E118" s="9">
        <f>D118*C118</f>
        <v>0</v>
      </c>
      <c r="F118" s="9"/>
      <c r="G118" s="9"/>
      <c r="H118" s="9">
        <f>D118</f>
        <v>0</v>
      </c>
      <c r="I118" s="9">
        <f>D118*C118</f>
        <v>0</v>
      </c>
    </row>
    <row r="119" spans="1:9" ht="22.5" x14ac:dyDescent="0.25">
      <c r="A119" s="20" t="s">
        <v>121</v>
      </c>
      <c r="B119" s="20" t="s">
        <v>30</v>
      </c>
      <c r="C119" s="9">
        <v>1</v>
      </c>
      <c r="D119" s="9">
        <v>0</v>
      </c>
      <c r="E119" s="9">
        <f>D119*C119</f>
        <v>0</v>
      </c>
      <c r="F119" s="9">
        <v>0</v>
      </c>
      <c r="G119" s="9">
        <f>F119*C119</f>
        <v>0</v>
      </c>
      <c r="H119" s="9">
        <f>F119+D119</f>
        <v>0</v>
      </c>
      <c r="I119" s="9">
        <f>G119+E119</f>
        <v>0</v>
      </c>
    </row>
    <row r="120" spans="1:9" x14ac:dyDescent="0.25">
      <c r="A120" s="24" t="s">
        <v>122</v>
      </c>
      <c r="B120" s="24" t="s">
        <v>7</v>
      </c>
      <c r="C120" s="13"/>
      <c r="D120" s="13"/>
      <c r="E120" s="13">
        <f>E119+E118+E116+E114+E113+E112+E111+E110+E108+E106+E105+E104+E103+E101+E99+E98+E97+E96+E95+E94+E92+E90+E88+E86+E84</f>
        <v>0</v>
      </c>
      <c r="F120" s="13"/>
      <c r="G120" s="13">
        <f>G119+G108+G105+G104+G103+G101+G96+G95+G94+G92+G90+G88+G86+G84+G82+G80</f>
        <v>0</v>
      </c>
      <c r="H120" s="13"/>
      <c r="I120" s="13">
        <f>I119+I118+I116+I114+I113+I112+I111+I110+I108+I106+I105+I104+I103+I101+I99+I98+I97+I96+I95+I94+I92+I90++I88+I86+I84+I82+I80</f>
        <v>0</v>
      </c>
    </row>
    <row r="121" spans="1:9" x14ac:dyDescent="0.25">
      <c r="A121" s="24" t="s">
        <v>123</v>
      </c>
      <c r="B121" s="24" t="s">
        <v>7</v>
      </c>
      <c r="C121" s="13"/>
      <c r="D121" s="13"/>
      <c r="E121" s="13"/>
      <c r="F121" s="13"/>
      <c r="G121" s="13"/>
      <c r="H121" s="13"/>
      <c r="I121" s="13"/>
    </row>
    <row r="122" spans="1:9" x14ac:dyDescent="0.25">
      <c r="A122" s="19" t="s">
        <v>186</v>
      </c>
      <c r="B122" s="19" t="s">
        <v>7</v>
      </c>
      <c r="C122" s="8"/>
      <c r="D122" s="8"/>
      <c r="E122" s="8"/>
      <c r="F122" s="8"/>
      <c r="G122" s="8"/>
      <c r="H122" s="8"/>
      <c r="I122" s="8"/>
    </row>
    <row r="123" spans="1:9" x14ac:dyDescent="0.25">
      <c r="A123" s="20" t="s">
        <v>124</v>
      </c>
      <c r="B123" s="20" t="s">
        <v>82</v>
      </c>
      <c r="C123" s="9">
        <v>10</v>
      </c>
      <c r="D123" s="9">
        <v>0</v>
      </c>
      <c r="E123" s="9">
        <f t="shared" ref="E123:E130" si="15">D123*C123</f>
        <v>0</v>
      </c>
      <c r="F123" s="9">
        <v>0</v>
      </c>
      <c r="G123" s="9">
        <f t="shared" ref="G123:G130" si="16">F123*C123</f>
        <v>0</v>
      </c>
      <c r="H123" s="9">
        <f t="shared" ref="H123:I130" si="17">F123+D123</f>
        <v>0</v>
      </c>
      <c r="I123" s="9">
        <f t="shared" si="17"/>
        <v>0</v>
      </c>
    </row>
    <row r="124" spans="1:9" x14ac:dyDescent="0.25">
      <c r="A124" s="20" t="s">
        <v>125</v>
      </c>
      <c r="B124" s="20" t="s">
        <v>82</v>
      </c>
      <c r="C124" s="9">
        <v>10</v>
      </c>
      <c r="D124" s="9">
        <v>0</v>
      </c>
      <c r="E124" s="9">
        <f t="shared" si="15"/>
        <v>0</v>
      </c>
      <c r="F124" s="9">
        <v>0</v>
      </c>
      <c r="G124" s="9">
        <f t="shared" si="16"/>
        <v>0</v>
      </c>
      <c r="H124" s="9">
        <f t="shared" si="17"/>
        <v>0</v>
      </c>
      <c r="I124" s="9">
        <f t="shared" si="17"/>
        <v>0</v>
      </c>
    </row>
    <row r="125" spans="1:9" x14ac:dyDescent="0.25">
      <c r="A125" s="20" t="s">
        <v>126</v>
      </c>
      <c r="B125" s="20" t="s">
        <v>82</v>
      </c>
      <c r="C125" s="9">
        <v>5</v>
      </c>
      <c r="D125" s="9">
        <v>0</v>
      </c>
      <c r="E125" s="9">
        <f t="shared" si="15"/>
        <v>0</v>
      </c>
      <c r="F125" s="9">
        <v>0</v>
      </c>
      <c r="G125" s="9">
        <f t="shared" si="16"/>
        <v>0</v>
      </c>
      <c r="H125" s="9">
        <f t="shared" si="17"/>
        <v>0</v>
      </c>
      <c r="I125" s="9">
        <f t="shared" si="17"/>
        <v>0</v>
      </c>
    </row>
    <row r="126" spans="1:9" x14ac:dyDescent="0.25">
      <c r="A126" s="20" t="s">
        <v>127</v>
      </c>
      <c r="B126" s="20" t="s">
        <v>82</v>
      </c>
      <c r="C126" s="9">
        <v>5</v>
      </c>
      <c r="D126" s="9">
        <v>0</v>
      </c>
      <c r="E126" s="9">
        <f t="shared" si="15"/>
        <v>0</v>
      </c>
      <c r="F126" s="9">
        <v>0</v>
      </c>
      <c r="G126" s="9">
        <f t="shared" si="16"/>
        <v>0</v>
      </c>
      <c r="H126" s="9">
        <f t="shared" si="17"/>
        <v>0</v>
      </c>
      <c r="I126" s="9">
        <f t="shared" si="17"/>
        <v>0</v>
      </c>
    </row>
    <row r="127" spans="1:9" x14ac:dyDescent="0.25">
      <c r="A127" s="20" t="s">
        <v>128</v>
      </c>
      <c r="B127" s="20" t="s">
        <v>82</v>
      </c>
      <c r="C127" s="9">
        <v>30</v>
      </c>
      <c r="D127" s="9">
        <v>0</v>
      </c>
      <c r="E127" s="9">
        <f t="shared" si="15"/>
        <v>0</v>
      </c>
      <c r="F127" s="9">
        <v>0</v>
      </c>
      <c r="G127" s="9">
        <f t="shared" si="16"/>
        <v>0</v>
      </c>
      <c r="H127" s="9">
        <f t="shared" si="17"/>
        <v>0</v>
      </c>
      <c r="I127" s="9">
        <f t="shared" si="17"/>
        <v>0</v>
      </c>
    </row>
    <row r="128" spans="1:9" x14ac:dyDescent="0.25">
      <c r="A128" s="20" t="s">
        <v>129</v>
      </c>
      <c r="B128" s="20" t="s">
        <v>82</v>
      </c>
      <c r="C128" s="9">
        <v>20</v>
      </c>
      <c r="D128" s="9">
        <v>0</v>
      </c>
      <c r="E128" s="9">
        <f t="shared" si="15"/>
        <v>0</v>
      </c>
      <c r="F128" s="9">
        <v>0</v>
      </c>
      <c r="G128" s="9">
        <f t="shared" si="16"/>
        <v>0</v>
      </c>
      <c r="H128" s="9">
        <f t="shared" si="17"/>
        <v>0</v>
      </c>
      <c r="I128" s="9">
        <f t="shared" si="17"/>
        <v>0</v>
      </c>
    </row>
    <row r="129" spans="1:10" x14ac:dyDescent="0.25">
      <c r="A129" s="20" t="s">
        <v>130</v>
      </c>
      <c r="B129" s="20" t="s">
        <v>82</v>
      </c>
      <c r="C129" s="9">
        <v>10</v>
      </c>
      <c r="D129" s="9">
        <v>0</v>
      </c>
      <c r="E129" s="9">
        <f t="shared" si="15"/>
        <v>0</v>
      </c>
      <c r="F129" s="9">
        <v>0</v>
      </c>
      <c r="G129" s="9">
        <f t="shared" si="16"/>
        <v>0</v>
      </c>
      <c r="H129" s="9">
        <f t="shared" si="17"/>
        <v>0</v>
      </c>
      <c r="I129" s="9">
        <f t="shared" si="17"/>
        <v>0</v>
      </c>
    </row>
    <row r="130" spans="1:10" x14ac:dyDescent="0.25">
      <c r="A130" s="20" t="s">
        <v>131</v>
      </c>
      <c r="B130" s="20" t="s">
        <v>82</v>
      </c>
      <c r="C130" s="9">
        <v>10</v>
      </c>
      <c r="D130" s="9">
        <v>0</v>
      </c>
      <c r="E130" s="9">
        <f t="shared" si="15"/>
        <v>0</v>
      </c>
      <c r="F130" s="9">
        <v>0</v>
      </c>
      <c r="G130" s="9">
        <f t="shared" si="16"/>
        <v>0</v>
      </c>
      <c r="H130" s="9">
        <f t="shared" si="17"/>
        <v>0</v>
      </c>
      <c r="I130" s="9">
        <f t="shared" si="17"/>
        <v>0</v>
      </c>
    </row>
    <row r="131" spans="1:10" x14ac:dyDescent="0.25">
      <c r="A131" s="19" t="s">
        <v>132</v>
      </c>
      <c r="B131" s="19" t="s">
        <v>7</v>
      </c>
      <c r="C131" s="8"/>
      <c r="D131" s="8"/>
      <c r="E131" s="8"/>
      <c r="F131" s="8"/>
      <c r="G131" s="8"/>
      <c r="H131" s="8"/>
      <c r="I131" s="8"/>
    </row>
    <row r="132" spans="1:10" x14ac:dyDescent="0.25">
      <c r="A132" s="20" t="s">
        <v>133</v>
      </c>
      <c r="B132" s="20" t="s">
        <v>30</v>
      </c>
      <c r="C132" s="9">
        <v>10</v>
      </c>
      <c r="D132" s="9">
        <v>0</v>
      </c>
      <c r="E132" s="9">
        <f>D132*C132</f>
        <v>0</v>
      </c>
      <c r="F132" s="9"/>
      <c r="G132" s="9"/>
      <c r="H132" s="9">
        <f>D132</f>
        <v>0</v>
      </c>
      <c r="I132" s="9">
        <f>D132*C132</f>
        <v>0</v>
      </c>
    </row>
    <row r="133" spans="1:10" x14ac:dyDescent="0.25">
      <c r="A133" s="19" t="s">
        <v>134</v>
      </c>
      <c r="B133" s="19" t="s">
        <v>7</v>
      </c>
      <c r="C133" s="8"/>
      <c r="D133" s="8"/>
      <c r="E133" s="8"/>
      <c r="F133" s="8"/>
      <c r="G133" s="8"/>
      <c r="H133" s="8"/>
      <c r="I133" s="8"/>
    </row>
    <row r="134" spans="1:10" x14ac:dyDescent="0.25">
      <c r="A134" s="20" t="s">
        <v>135</v>
      </c>
      <c r="B134" s="20" t="s">
        <v>82</v>
      </c>
      <c r="C134" s="9">
        <v>6</v>
      </c>
      <c r="D134" s="9">
        <v>0</v>
      </c>
      <c r="E134" s="9">
        <f>D134*C134</f>
        <v>0</v>
      </c>
      <c r="F134" s="9">
        <v>0</v>
      </c>
      <c r="G134" s="9">
        <f>F134*C134</f>
        <v>0</v>
      </c>
      <c r="H134" s="9">
        <f>F134+D134</f>
        <v>0</v>
      </c>
      <c r="I134" s="9">
        <f>G134+E134</f>
        <v>0</v>
      </c>
      <c r="J134" s="28"/>
    </row>
    <row r="135" spans="1:10" x14ac:dyDescent="0.25">
      <c r="A135" s="19" t="s">
        <v>134</v>
      </c>
      <c r="B135" s="19" t="s">
        <v>7</v>
      </c>
      <c r="C135" s="8"/>
      <c r="D135" s="8"/>
      <c r="E135" s="8"/>
      <c r="F135" s="8"/>
      <c r="G135" s="8"/>
      <c r="H135" s="8"/>
      <c r="I135" s="8"/>
    </row>
    <row r="136" spans="1:10" x14ac:dyDescent="0.25">
      <c r="A136" s="20" t="s">
        <v>136</v>
      </c>
      <c r="B136" s="20" t="s">
        <v>82</v>
      </c>
      <c r="C136" s="9">
        <v>8</v>
      </c>
      <c r="D136" s="9">
        <v>0</v>
      </c>
      <c r="E136" s="9">
        <f>D136*C136</f>
        <v>0</v>
      </c>
      <c r="F136" s="9">
        <v>0</v>
      </c>
      <c r="G136" s="9">
        <f>F136*C136</f>
        <v>0</v>
      </c>
      <c r="H136" s="9">
        <f>F136+D136</f>
        <v>0</v>
      </c>
      <c r="I136" s="9">
        <f>G136+E136</f>
        <v>0</v>
      </c>
    </row>
    <row r="137" spans="1:10" x14ac:dyDescent="0.25">
      <c r="A137" s="20" t="s">
        <v>137</v>
      </c>
      <c r="B137" s="20" t="s">
        <v>82</v>
      </c>
      <c r="C137" s="9">
        <v>4</v>
      </c>
      <c r="D137" s="9">
        <v>0</v>
      </c>
      <c r="E137" s="9">
        <f>D137*C137</f>
        <v>0</v>
      </c>
      <c r="F137" s="9">
        <v>0</v>
      </c>
      <c r="G137" s="9">
        <f>F137*C137</f>
        <v>0</v>
      </c>
      <c r="H137" s="9">
        <f>F137+D137</f>
        <v>0</v>
      </c>
      <c r="I137" s="9">
        <f>G137+E137</f>
        <v>0</v>
      </c>
    </row>
    <row r="138" spans="1:10" x14ac:dyDescent="0.25">
      <c r="A138" s="19" t="s">
        <v>134</v>
      </c>
      <c r="B138" s="19" t="s">
        <v>7</v>
      </c>
      <c r="C138" s="8"/>
      <c r="D138" s="8"/>
      <c r="E138" s="8"/>
      <c r="F138" s="8"/>
      <c r="G138" s="8"/>
      <c r="H138" s="8"/>
      <c r="I138" s="8"/>
    </row>
    <row r="139" spans="1:10" x14ac:dyDescent="0.25">
      <c r="A139" s="20" t="s">
        <v>138</v>
      </c>
      <c r="B139" s="20" t="s">
        <v>82</v>
      </c>
      <c r="C139" s="9">
        <v>14</v>
      </c>
      <c r="D139" s="9">
        <v>0</v>
      </c>
      <c r="E139" s="9">
        <f>D139*C139</f>
        <v>0</v>
      </c>
      <c r="F139" s="9">
        <v>0</v>
      </c>
      <c r="G139" s="9">
        <f>F139*C139</f>
        <v>0</v>
      </c>
      <c r="H139" s="9">
        <f>F139+D139</f>
        <v>0</v>
      </c>
      <c r="I139" s="9">
        <f>G139+E139</f>
        <v>0</v>
      </c>
    </row>
    <row r="140" spans="1:10" x14ac:dyDescent="0.25">
      <c r="A140" s="19" t="s">
        <v>139</v>
      </c>
      <c r="B140" s="19" t="s">
        <v>7</v>
      </c>
      <c r="C140" s="8"/>
      <c r="D140" s="8"/>
      <c r="E140" s="8"/>
      <c r="F140" s="8"/>
      <c r="G140" s="8"/>
      <c r="H140" s="8"/>
      <c r="I140" s="8"/>
    </row>
    <row r="141" spans="1:10" x14ac:dyDescent="0.25">
      <c r="A141" s="20" t="s">
        <v>140</v>
      </c>
      <c r="B141" s="20" t="s">
        <v>82</v>
      </c>
      <c r="C141" s="9">
        <v>6</v>
      </c>
      <c r="D141" s="9">
        <v>0</v>
      </c>
      <c r="E141" s="9">
        <f>D141*C141</f>
        <v>0</v>
      </c>
      <c r="F141" s="9">
        <v>0</v>
      </c>
      <c r="G141" s="9">
        <f>F141*C141</f>
        <v>0</v>
      </c>
      <c r="H141" s="9">
        <f>F141+D141</f>
        <v>0</v>
      </c>
      <c r="I141" s="9">
        <f>G141+E141</f>
        <v>0</v>
      </c>
    </row>
    <row r="142" spans="1:10" x14ac:dyDescent="0.25">
      <c r="A142" s="19" t="s">
        <v>141</v>
      </c>
      <c r="B142" s="19" t="s">
        <v>7</v>
      </c>
      <c r="C142" s="8"/>
      <c r="D142" s="8"/>
      <c r="E142" s="8"/>
      <c r="F142" s="8"/>
      <c r="G142" s="8"/>
      <c r="H142" s="8"/>
      <c r="I142" s="8"/>
    </row>
    <row r="143" spans="1:10" x14ac:dyDescent="0.25">
      <c r="A143" s="20" t="s">
        <v>142</v>
      </c>
      <c r="B143" s="20" t="s">
        <v>30</v>
      </c>
      <c r="C143" s="9">
        <v>6</v>
      </c>
      <c r="D143" s="9"/>
      <c r="E143" s="9"/>
      <c r="F143" s="9">
        <v>0</v>
      </c>
      <c r="G143" s="9">
        <f>F143*C143</f>
        <v>0</v>
      </c>
      <c r="H143" s="9">
        <f>F143</f>
        <v>0</v>
      </c>
      <c r="I143" s="9">
        <f>H143*C143</f>
        <v>0</v>
      </c>
    </row>
    <row r="144" spans="1:10" x14ac:dyDescent="0.25">
      <c r="A144" s="20" t="s">
        <v>143</v>
      </c>
      <c r="B144" s="20" t="s">
        <v>30</v>
      </c>
      <c r="C144" s="9">
        <v>6</v>
      </c>
      <c r="D144" s="9"/>
      <c r="E144" s="9"/>
      <c r="F144" s="9">
        <v>0</v>
      </c>
      <c r="G144" s="9">
        <f>F144*C144</f>
        <v>0</v>
      </c>
      <c r="H144" s="9">
        <f>F144</f>
        <v>0</v>
      </c>
      <c r="I144" s="9">
        <f>H144*C144</f>
        <v>0</v>
      </c>
    </row>
    <row r="145" spans="1:9" x14ac:dyDescent="0.25">
      <c r="A145" s="19" t="s">
        <v>144</v>
      </c>
      <c r="B145" s="19" t="s">
        <v>7</v>
      </c>
      <c r="C145" s="8"/>
      <c r="D145" s="8"/>
      <c r="E145" s="8"/>
      <c r="F145" s="8"/>
      <c r="G145" s="8"/>
      <c r="H145" s="8"/>
      <c r="I145" s="8"/>
    </row>
    <row r="146" spans="1:9" x14ac:dyDescent="0.25">
      <c r="A146" s="20" t="s">
        <v>145</v>
      </c>
      <c r="B146" s="20" t="s">
        <v>30</v>
      </c>
      <c r="C146" s="9">
        <v>140</v>
      </c>
      <c r="D146" s="9"/>
      <c r="E146" s="9"/>
      <c r="F146" s="9">
        <v>0</v>
      </c>
      <c r="G146" s="9">
        <f>F146*C146</f>
        <v>0</v>
      </c>
      <c r="H146" s="9">
        <f>F146</f>
        <v>0</v>
      </c>
      <c r="I146" s="9">
        <f>H146*C146</f>
        <v>0</v>
      </c>
    </row>
    <row r="147" spans="1:9" x14ac:dyDescent="0.25">
      <c r="A147" s="19" t="s">
        <v>146</v>
      </c>
      <c r="B147" s="19" t="s">
        <v>7</v>
      </c>
      <c r="C147" s="8"/>
      <c r="D147" s="8"/>
      <c r="E147" s="8"/>
      <c r="F147" s="8"/>
      <c r="G147" s="8"/>
      <c r="H147" s="8"/>
      <c r="I147" s="8"/>
    </row>
    <row r="148" spans="1:9" ht="22.5" x14ac:dyDescent="0.25">
      <c r="A148" s="20" t="s">
        <v>147</v>
      </c>
      <c r="B148" s="20" t="s">
        <v>82</v>
      </c>
      <c r="C148" s="9">
        <v>2</v>
      </c>
      <c r="D148" s="9">
        <v>0</v>
      </c>
      <c r="E148" s="9">
        <f>D148*C148</f>
        <v>0</v>
      </c>
      <c r="F148" s="9">
        <v>0</v>
      </c>
      <c r="G148" s="9">
        <f>F148*C148</f>
        <v>0</v>
      </c>
      <c r="H148" s="9">
        <f>F148+D148</f>
        <v>0</v>
      </c>
      <c r="I148" s="9">
        <f>G148+E148</f>
        <v>0</v>
      </c>
    </row>
    <row r="149" spans="1:9" ht="22.5" x14ac:dyDescent="0.25">
      <c r="A149" s="20" t="s">
        <v>235</v>
      </c>
      <c r="B149" s="20" t="s">
        <v>82</v>
      </c>
      <c r="C149" s="9">
        <v>4</v>
      </c>
      <c r="D149" s="9">
        <v>0</v>
      </c>
      <c r="E149" s="9">
        <f>D149*C149</f>
        <v>0</v>
      </c>
      <c r="F149" s="9">
        <v>0</v>
      </c>
      <c r="G149" s="9">
        <f>F149*C149</f>
        <v>0</v>
      </c>
      <c r="H149" s="9">
        <f>F149+D149</f>
        <v>0</v>
      </c>
      <c r="I149" s="9">
        <f>G149+E149</f>
        <v>0</v>
      </c>
    </row>
    <row r="150" spans="1:9" x14ac:dyDescent="0.25">
      <c r="A150" s="24" t="s">
        <v>148</v>
      </c>
      <c r="B150" s="24" t="s">
        <v>7</v>
      </c>
      <c r="C150" s="13"/>
      <c r="D150" s="13"/>
      <c r="E150" s="13">
        <f>E149+E148+E141+E139+E137+E136+E134+E132+E130+E129+E128+E127+E126+E125+E124+E123</f>
        <v>0</v>
      </c>
      <c r="F150" s="13"/>
      <c r="G150" s="13">
        <f>G149+G148+G146+G144+G143+G141+G139+G137+G136+G134+G130+G129+G128+G127+G126+G125+G124+G123</f>
        <v>0</v>
      </c>
      <c r="H150" s="13"/>
      <c r="I150" s="13">
        <f>I149+I148+I146+I144+I143+I141+I139+I137+I136+I134+I132+I130+I129+I128+I127+I126+I125+I124+I123</f>
        <v>0</v>
      </c>
    </row>
    <row r="151" spans="1:9" x14ac:dyDescent="0.25">
      <c r="A151" s="24" t="s">
        <v>149</v>
      </c>
      <c r="B151" s="24" t="s">
        <v>7</v>
      </c>
      <c r="C151" s="13"/>
      <c r="D151" s="13"/>
      <c r="E151" s="13"/>
      <c r="F151" s="13"/>
      <c r="G151" s="13"/>
      <c r="H151" s="13"/>
      <c r="I151" s="13"/>
    </row>
    <row r="152" spans="1:9" x14ac:dyDescent="0.25">
      <c r="A152" s="19" t="s">
        <v>150</v>
      </c>
      <c r="B152" s="19" t="s">
        <v>7</v>
      </c>
      <c r="C152" s="8"/>
      <c r="D152" s="8"/>
      <c r="E152" s="8"/>
      <c r="F152" s="8"/>
      <c r="G152" s="8"/>
      <c r="H152" s="8"/>
      <c r="I152" s="8"/>
    </row>
    <row r="153" spans="1:9" x14ac:dyDescent="0.25">
      <c r="A153" s="20" t="s">
        <v>151</v>
      </c>
      <c r="B153" s="20" t="s">
        <v>152</v>
      </c>
      <c r="C153" s="9">
        <v>14</v>
      </c>
      <c r="D153" s="9">
        <v>0</v>
      </c>
      <c r="E153" s="9">
        <f>D153*C153</f>
        <v>0</v>
      </c>
      <c r="F153" s="9">
        <v>0</v>
      </c>
      <c r="G153" s="9">
        <f>F153*C153</f>
        <v>0</v>
      </c>
      <c r="H153" s="9">
        <f t="shared" ref="H153:I155" si="18">F153+D153</f>
        <v>0</v>
      </c>
      <c r="I153" s="9">
        <f t="shared" si="18"/>
        <v>0</v>
      </c>
    </row>
    <row r="154" spans="1:9" x14ac:dyDescent="0.25">
      <c r="A154" s="20" t="s">
        <v>153</v>
      </c>
      <c r="B154" s="20" t="s">
        <v>152</v>
      </c>
      <c r="C154" s="9">
        <v>35</v>
      </c>
      <c r="D154" s="9">
        <v>0</v>
      </c>
      <c r="E154" s="9">
        <f>D154*C154</f>
        <v>0</v>
      </c>
      <c r="F154" s="9">
        <v>0</v>
      </c>
      <c r="G154" s="9">
        <f>F154*C154</f>
        <v>0</v>
      </c>
      <c r="H154" s="9">
        <f t="shared" si="18"/>
        <v>0</v>
      </c>
      <c r="I154" s="9">
        <f t="shared" si="18"/>
        <v>0</v>
      </c>
    </row>
    <row r="155" spans="1:9" x14ac:dyDescent="0.25">
      <c r="A155" s="20" t="s">
        <v>154</v>
      </c>
      <c r="B155" s="20" t="s">
        <v>152</v>
      </c>
      <c r="C155" s="9">
        <v>26.5</v>
      </c>
      <c r="D155" s="9">
        <v>0</v>
      </c>
      <c r="E155" s="9">
        <f>D155*C155</f>
        <v>0</v>
      </c>
      <c r="F155" s="9">
        <v>0</v>
      </c>
      <c r="G155" s="9">
        <f>F155*C155</f>
        <v>0</v>
      </c>
      <c r="H155" s="9">
        <f t="shared" si="18"/>
        <v>0</v>
      </c>
      <c r="I155" s="9">
        <f t="shared" si="18"/>
        <v>0</v>
      </c>
    </row>
    <row r="156" spans="1:9" x14ac:dyDescent="0.25">
      <c r="A156" s="19" t="s">
        <v>155</v>
      </c>
      <c r="B156" s="19" t="s">
        <v>7</v>
      </c>
      <c r="C156" s="8"/>
      <c r="D156" s="8"/>
      <c r="E156" s="8"/>
      <c r="F156" s="8"/>
      <c r="G156" s="8"/>
      <c r="H156" s="8"/>
      <c r="I156" s="8"/>
    </row>
    <row r="157" spans="1:9" x14ac:dyDescent="0.25">
      <c r="A157" s="20" t="s">
        <v>156</v>
      </c>
      <c r="B157" s="20" t="s">
        <v>152</v>
      </c>
      <c r="C157" s="9">
        <v>19.399999999999999</v>
      </c>
      <c r="D157" s="9">
        <v>0</v>
      </c>
      <c r="E157" s="9">
        <f>D157*C157</f>
        <v>0</v>
      </c>
      <c r="F157" s="9">
        <v>0</v>
      </c>
      <c r="G157" s="9">
        <f>F157*C157</f>
        <v>0</v>
      </c>
      <c r="H157" s="9">
        <f>F157+D157</f>
        <v>0</v>
      </c>
      <c r="I157" s="9">
        <f>G157+E157</f>
        <v>0</v>
      </c>
    </row>
    <row r="158" spans="1:9" x14ac:dyDescent="0.25">
      <c r="A158" s="20" t="s">
        <v>157</v>
      </c>
      <c r="B158" s="20" t="s">
        <v>152</v>
      </c>
      <c r="C158" s="9">
        <v>6.8</v>
      </c>
      <c r="D158" s="9">
        <v>0</v>
      </c>
      <c r="E158" s="9">
        <f>D158*C158</f>
        <v>0</v>
      </c>
      <c r="F158" s="9">
        <v>0</v>
      </c>
      <c r="G158" s="9">
        <f>F158*C158</f>
        <v>0</v>
      </c>
      <c r="H158" s="9">
        <f>F158+D158</f>
        <v>0</v>
      </c>
      <c r="I158" s="9">
        <f>G158+E158</f>
        <v>0</v>
      </c>
    </row>
    <row r="159" spans="1:9" x14ac:dyDescent="0.25">
      <c r="A159" s="19" t="s">
        <v>158</v>
      </c>
      <c r="B159" s="19" t="s">
        <v>7</v>
      </c>
      <c r="C159" s="8"/>
      <c r="D159" s="8"/>
      <c r="E159" s="8"/>
      <c r="F159" s="8"/>
      <c r="G159" s="8"/>
      <c r="H159" s="8"/>
      <c r="I159" s="8"/>
    </row>
    <row r="160" spans="1:9" x14ac:dyDescent="0.25">
      <c r="A160" s="20" t="s">
        <v>159</v>
      </c>
      <c r="B160" s="20" t="s">
        <v>152</v>
      </c>
      <c r="C160" s="9">
        <v>5</v>
      </c>
      <c r="D160" s="9">
        <v>0</v>
      </c>
      <c r="E160" s="9">
        <f>D160*C160</f>
        <v>0</v>
      </c>
      <c r="F160" s="9">
        <v>0</v>
      </c>
      <c r="G160" s="9">
        <f>F160*C160</f>
        <v>0</v>
      </c>
      <c r="H160" s="9">
        <f>F160+D160</f>
        <v>0</v>
      </c>
      <c r="I160" s="9">
        <f>G160+E160</f>
        <v>0</v>
      </c>
    </row>
    <row r="161" spans="1:9" x14ac:dyDescent="0.25">
      <c r="A161" s="19" t="s">
        <v>160</v>
      </c>
      <c r="B161" s="19" t="s">
        <v>7</v>
      </c>
      <c r="C161" s="8"/>
      <c r="D161" s="8"/>
      <c r="E161" s="8"/>
      <c r="F161" s="8"/>
      <c r="G161" s="8"/>
      <c r="H161" s="8"/>
      <c r="I161" s="8"/>
    </row>
    <row r="162" spans="1:9" x14ac:dyDescent="0.25">
      <c r="A162" s="20" t="s">
        <v>161</v>
      </c>
      <c r="B162" s="20" t="s">
        <v>152</v>
      </c>
      <c r="C162" s="9">
        <v>14.4</v>
      </c>
      <c r="D162" s="9">
        <v>0</v>
      </c>
      <c r="E162" s="9">
        <f>D162*C162</f>
        <v>0</v>
      </c>
      <c r="F162" s="9">
        <v>0</v>
      </c>
      <c r="G162" s="9">
        <f>F162*C162</f>
        <v>0</v>
      </c>
      <c r="H162" s="9">
        <f>F162+D162</f>
        <v>0</v>
      </c>
      <c r="I162" s="9">
        <f>G162+E162</f>
        <v>0</v>
      </c>
    </row>
    <row r="163" spans="1:9" x14ac:dyDescent="0.25">
      <c r="A163" s="20" t="s">
        <v>162</v>
      </c>
      <c r="B163" s="20" t="s">
        <v>152</v>
      </c>
      <c r="C163" s="9">
        <v>2.8</v>
      </c>
      <c r="D163" s="9">
        <v>0</v>
      </c>
      <c r="E163" s="9">
        <f>D163*C163</f>
        <v>0</v>
      </c>
      <c r="F163" s="9">
        <v>0</v>
      </c>
      <c r="G163" s="9">
        <f>F163*C163</f>
        <v>0</v>
      </c>
      <c r="H163" s="9">
        <f>F163+D163</f>
        <v>0</v>
      </c>
      <c r="I163" s="9">
        <f>G163+E163</f>
        <v>0</v>
      </c>
    </row>
    <row r="164" spans="1:9" x14ac:dyDescent="0.25">
      <c r="A164" s="19" t="s">
        <v>163</v>
      </c>
      <c r="B164" s="19" t="s">
        <v>7</v>
      </c>
      <c r="C164" s="8"/>
      <c r="D164" s="8"/>
      <c r="E164" s="8"/>
      <c r="F164" s="8"/>
      <c r="G164" s="8"/>
      <c r="H164" s="8"/>
      <c r="I164" s="8"/>
    </row>
    <row r="165" spans="1:9" x14ac:dyDescent="0.25">
      <c r="A165" s="20" t="s">
        <v>164</v>
      </c>
      <c r="B165" s="20" t="s">
        <v>165</v>
      </c>
      <c r="C165" s="9">
        <v>2.6</v>
      </c>
      <c r="D165" s="9">
        <v>0</v>
      </c>
      <c r="E165" s="9">
        <f>D165*C165</f>
        <v>0</v>
      </c>
      <c r="F165" s="9">
        <v>0</v>
      </c>
      <c r="G165" s="9">
        <f>F165*C165</f>
        <v>0</v>
      </c>
      <c r="H165" s="9">
        <f>F165+D165</f>
        <v>0</v>
      </c>
      <c r="I165" s="9">
        <f>G165+E165</f>
        <v>0</v>
      </c>
    </row>
    <row r="166" spans="1:9" x14ac:dyDescent="0.25">
      <c r="A166" s="19" t="s">
        <v>166</v>
      </c>
      <c r="B166" s="19" t="s">
        <v>7</v>
      </c>
      <c r="C166" s="8"/>
      <c r="D166" s="8"/>
      <c r="E166" s="8"/>
      <c r="F166" s="8"/>
      <c r="G166" s="8"/>
      <c r="H166" s="8"/>
      <c r="I166" s="8"/>
    </row>
    <row r="167" spans="1:9" x14ac:dyDescent="0.25">
      <c r="A167" s="20" t="s">
        <v>167</v>
      </c>
      <c r="B167" s="20" t="s">
        <v>30</v>
      </c>
      <c r="C167" s="9">
        <v>3</v>
      </c>
      <c r="D167" s="9">
        <v>0</v>
      </c>
      <c r="E167" s="9">
        <f>D167*C167</f>
        <v>0</v>
      </c>
      <c r="F167" s="9"/>
      <c r="G167" s="9"/>
      <c r="H167" s="9">
        <f>D167</f>
        <v>0</v>
      </c>
      <c r="I167" s="9">
        <f>D167*C167</f>
        <v>0</v>
      </c>
    </row>
    <row r="168" spans="1:9" x14ac:dyDescent="0.25">
      <c r="A168" s="19" t="s">
        <v>168</v>
      </c>
      <c r="B168" s="19" t="s">
        <v>7</v>
      </c>
      <c r="C168" s="8"/>
      <c r="D168" s="8"/>
      <c r="E168" s="8"/>
      <c r="F168" s="8"/>
      <c r="G168" s="8"/>
      <c r="H168" s="8"/>
      <c r="I168" s="8"/>
    </row>
    <row r="169" spans="1:9" x14ac:dyDescent="0.25">
      <c r="A169" s="20" t="s">
        <v>169</v>
      </c>
      <c r="B169" s="20" t="s">
        <v>30</v>
      </c>
      <c r="C169" s="9">
        <v>4</v>
      </c>
      <c r="D169" s="9">
        <v>0</v>
      </c>
      <c r="E169" s="9">
        <f>D169*C169</f>
        <v>0</v>
      </c>
      <c r="F169" s="9"/>
      <c r="G169" s="9"/>
      <c r="H169" s="9">
        <f>D169</f>
        <v>0</v>
      </c>
      <c r="I169" s="9">
        <f>D169*C169</f>
        <v>0</v>
      </c>
    </row>
    <row r="170" spans="1:9" x14ac:dyDescent="0.25">
      <c r="A170" s="19" t="s">
        <v>87</v>
      </c>
      <c r="B170" s="19" t="s">
        <v>7</v>
      </c>
      <c r="C170" s="8"/>
      <c r="D170" s="8"/>
      <c r="E170" s="8"/>
      <c r="F170" s="8"/>
      <c r="G170" s="8"/>
      <c r="H170" s="8"/>
      <c r="I170" s="8"/>
    </row>
    <row r="171" spans="1:9" x14ac:dyDescent="0.25">
      <c r="A171" s="20" t="s">
        <v>170</v>
      </c>
      <c r="B171" s="20" t="s">
        <v>30</v>
      </c>
      <c r="C171" s="9">
        <v>1</v>
      </c>
      <c r="D171" s="9">
        <v>0</v>
      </c>
      <c r="E171" s="9">
        <f>D171*C171</f>
        <v>0</v>
      </c>
      <c r="F171" s="9"/>
      <c r="G171" s="9"/>
      <c r="H171" s="9">
        <f>D171</f>
        <v>0</v>
      </c>
      <c r="I171" s="9">
        <f>D171*C171</f>
        <v>0</v>
      </c>
    </row>
    <row r="172" spans="1:9" ht="22.5" x14ac:dyDescent="0.25">
      <c r="A172" s="20" t="s">
        <v>171</v>
      </c>
      <c r="B172" s="20" t="s">
        <v>152</v>
      </c>
      <c r="C172" s="9">
        <v>125</v>
      </c>
      <c r="D172" s="9"/>
      <c r="E172" s="9"/>
      <c r="F172" s="9">
        <v>0</v>
      </c>
      <c r="G172" s="9">
        <f>F172*C172</f>
        <v>0</v>
      </c>
      <c r="H172" s="9">
        <f>F172</f>
        <v>0</v>
      </c>
      <c r="I172" s="9">
        <f>H172*C172</f>
        <v>0</v>
      </c>
    </row>
    <row r="173" spans="1:9" x14ac:dyDescent="0.25">
      <c r="A173" s="24" t="s">
        <v>172</v>
      </c>
      <c r="B173" s="24" t="s">
        <v>7</v>
      </c>
      <c r="C173" s="13"/>
      <c r="D173" s="13"/>
      <c r="E173" s="13">
        <f>E171+E169+E167+E165+E163+E162+E160+E158+E157+E155+E154+E153</f>
        <v>0</v>
      </c>
      <c r="F173" s="13"/>
      <c r="G173" s="13">
        <f>G172+G165+G163+G162+G160+G158+G157+G155+G154+G153</f>
        <v>0</v>
      </c>
      <c r="H173" s="13"/>
      <c r="I173" s="13">
        <f>I172+I171+I169+I167+I165+I163+I162+I160+I158+I157+I155+I154+I153</f>
        <v>0</v>
      </c>
    </row>
    <row r="174" spans="1:9" ht="22.5" x14ac:dyDescent="0.25">
      <c r="A174" s="20" t="s">
        <v>173</v>
      </c>
      <c r="B174" s="20" t="s">
        <v>174</v>
      </c>
      <c r="C174" s="9">
        <v>1</v>
      </c>
      <c r="D174" s="9">
        <v>0</v>
      </c>
      <c r="E174" s="9">
        <f>D174*C174</f>
        <v>0</v>
      </c>
      <c r="F174" s="9">
        <v>0</v>
      </c>
      <c r="G174" s="9">
        <f>F174*C174</f>
        <v>0</v>
      </c>
      <c r="H174" s="9">
        <f>F174+D174</f>
        <v>0</v>
      </c>
      <c r="I174" s="9">
        <f>G174+E174</f>
        <v>0</v>
      </c>
    </row>
    <row r="175" spans="1:9" x14ac:dyDescent="0.25">
      <c r="A175" s="21" t="s">
        <v>250</v>
      </c>
      <c r="B175" s="21" t="s">
        <v>7</v>
      </c>
      <c r="C175" s="12"/>
      <c r="D175" s="12"/>
      <c r="E175" s="12">
        <f>E173+E174+E150+E120+E78</f>
        <v>0</v>
      </c>
      <c r="F175" s="12"/>
      <c r="G175" s="12">
        <f>G174+G173+G150+G120+G78+G61</f>
        <v>0</v>
      </c>
      <c r="H175" s="12"/>
      <c r="I175" s="12">
        <f>I174+I173+I150+I120+I78+I61</f>
        <v>0</v>
      </c>
    </row>
    <row r="176" spans="1:9" x14ac:dyDescent="0.25">
      <c r="A176" s="21" t="s">
        <v>256</v>
      </c>
      <c r="B176" s="21" t="s">
        <v>7</v>
      </c>
      <c r="C176" s="12"/>
      <c r="D176" s="12"/>
      <c r="E176" s="12"/>
      <c r="F176" s="12"/>
      <c r="G176" s="12"/>
      <c r="H176" s="12"/>
      <c r="I176" s="12"/>
    </row>
    <row r="177" spans="1:9" ht="22.5" x14ac:dyDescent="0.25">
      <c r="A177" s="24" t="s">
        <v>63</v>
      </c>
      <c r="B177" s="24" t="s">
        <v>7</v>
      </c>
      <c r="C177" s="13"/>
      <c r="D177" s="13"/>
      <c r="E177" s="13"/>
      <c r="F177" s="13"/>
      <c r="G177" s="13"/>
      <c r="H177" s="13"/>
      <c r="I177" s="13"/>
    </row>
    <row r="178" spans="1:9" ht="22.5" x14ac:dyDescent="0.25">
      <c r="A178" s="20" t="s">
        <v>64</v>
      </c>
      <c r="B178" s="20" t="s">
        <v>51</v>
      </c>
      <c r="C178" s="9">
        <v>8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f>C178*H178</f>
        <v>0</v>
      </c>
    </row>
    <row r="179" spans="1:9" ht="22.5" x14ac:dyDescent="0.25">
      <c r="A179" s="20" t="s">
        <v>65</v>
      </c>
      <c r="B179" s="20" t="s">
        <v>51</v>
      </c>
      <c r="C179" s="9">
        <v>8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f t="shared" ref="I179:I181" si="19">C179*H179</f>
        <v>0</v>
      </c>
    </row>
    <row r="180" spans="1:9" ht="22.5" x14ac:dyDescent="0.25">
      <c r="A180" s="20" t="s">
        <v>66</v>
      </c>
      <c r="B180" s="20" t="s">
        <v>51</v>
      </c>
      <c r="C180" s="9">
        <v>10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f t="shared" si="19"/>
        <v>0</v>
      </c>
    </row>
    <row r="181" spans="1:9" x14ac:dyDescent="0.25">
      <c r="A181" s="20" t="s">
        <v>67</v>
      </c>
      <c r="B181" s="20" t="s">
        <v>51</v>
      </c>
      <c r="C181" s="9">
        <v>8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f t="shared" si="19"/>
        <v>0</v>
      </c>
    </row>
    <row r="182" spans="1:9" ht="22.5" x14ac:dyDescent="0.25">
      <c r="A182" s="24" t="s">
        <v>68</v>
      </c>
      <c r="B182" s="24" t="s">
        <v>7</v>
      </c>
      <c r="C182" s="13"/>
      <c r="D182" s="13"/>
      <c r="E182" s="13"/>
      <c r="F182" s="13"/>
      <c r="G182" s="13"/>
      <c r="H182" s="13"/>
      <c r="I182" s="13">
        <f>I178+I179+I180+I181</f>
        <v>0</v>
      </c>
    </row>
    <row r="183" spans="1:9" x14ac:dyDescent="0.25">
      <c r="A183" s="24" t="s">
        <v>69</v>
      </c>
      <c r="B183" s="24" t="s">
        <v>7</v>
      </c>
      <c r="C183" s="13"/>
      <c r="D183" s="13"/>
      <c r="E183" s="13"/>
      <c r="F183" s="13"/>
      <c r="G183" s="13"/>
      <c r="H183" s="13"/>
      <c r="I183" s="13"/>
    </row>
    <row r="184" spans="1:9" ht="35.25" x14ac:dyDescent="0.25">
      <c r="A184" s="19" t="s">
        <v>257</v>
      </c>
      <c r="B184" s="19" t="s">
        <v>7</v>
      </c>
      <c r="C184" s="8"/>
      <c r="D184" s="8"/>
      <c r="E184" s="8"/>
      <c r="F184" s="8"/>
      <c r="G184" s="8"/>
      <c r="H184" s="8"/>
      <c r="I184" s="8"/>
    </row>
    <row r="185" spans="1:9" ht="33" x14ac:dyDescent="0.25">
      <c r="A185" s="20" t="s">
        <v>258</v>
      </c>
      <c r="B185" s="20" t="s">
        <v>30</v>
      </c>
      <c r="C185" s="9">
        <v>3</v>
      </c>
      <c r="D185" s="9">
        <v>0</v>
      </c>
      <c r="E185" s="9">
        <f>C185*D185</f>
        <v>0</v>
      </c>
      <c r="F185" s="9">
        <v>0</v>
      </c>
      <c r="G185" s="9">
        <f>F185*C185</f>
        <v>0</v>
      </c>
      <c r="H185" s="9">
        <f t="shared" ref="H185:H195" si="20">F185+D185</f>
        <v>0</v>
      </c>
      <c r="I185" s="9">
        <f t="shared" ref="I185:I195" si="21">G185+E185</f>
        <v>0</v>
      </c>
    </row>
    <row r="186" spans="1:9" ht="24" x14ac:dyDescent="0.25">
      <c r="A186" s="19" t="s">
        <v>74</v>
      </c>
      <c r="B186" s="19" t="s">
        <v>7</v>
      </c>
      <c r="C186" s="8"/>
      <c r="D186" s="8"/>
      <c r="E186" s="8"/>
      <c r="F186" s="8"/>
      <c r="G186" s="8"/>
      <c r="H186" s="8"/>
      <c r="I186" s="8"/>
    </row>
    <row r="187" spans="1:9" ht="33" x14ac:dyDescent="0.25">
      <c r="A187" s="20" t="s">
        <v>259</v>
      </c>
      <c r="B187" s="20" t="s">
        <v>30</v>
      </c>
      <c r="C187" s="9">
        <v>3</v>
      </c>
      <c r="D187" s="9">
        <v>0</v>
      </c>
      <c r="E187" s="9">
        <f t="shared" ref="E187:E195" si="22">C187*D187</f>
        <v>0</v>
      </c>
      <c r="F187" s="9">
        <v>0</v>
      </c>
      <c r="G187" s="9">
        <f t="shared" ref="G187:G195" si="23">F187*C187</f>
        <v>0</v>
      </c>
      <c r="H187" s="9">
        <f t="shared" si="20"/>
        <v>0</v>
      </c>
      <c r="I187" s="9">
        <f t="shared" si="21"/>
        <v>0</v>
      </c>
    </row>
    <row r="188" spans="1:9" x14ac:dyDescent="0.25">
      <c r="A188" s="19" t="s">
        <v>76</v>
      </c>
      <c r="B188" s="19" t="s">
        <v>7</v>
      </c>
      <c r="C188" s="8"/>
      <c r="D188" s="8"/>
      <c r="E188" s="8"/>
      <c r="F188" s="8"/>
      <c r="G188" s="8"/>
      <c r="H188" s="8"/>
      <c r="I188" s="8"/>
    </row>
    <row r="189" spans="1:9" x14ac:dyDescent="0.25">
      <c r="A189" s="20" t="s">
        <v>77</v>
      </c>
      <c r="B189" s="20" t="s">
        <v>30</v>
      </c>
      <c r="C189" s="9">
        <v>3</v>
      </c>
      <c r="D189" s="9">
        <v>0</v>
      </c>
      <c r="E189" s="9">
        <f t="shared" si="22"/>
        <v>0</v>
      </c>
      <c r="F189" s="9">
        <v>0</v>
      </c>
      <c r="G189" s="9">
        <f t="shared" si="23"/>
        <v>0</v>
      </c>
      <c r="H189" s="9">
        <f t="shared" si="20"/>
        <v>0</v>
      </c>
      <c r="I189" s="9">
        <f t="shared" si="21"/>
        <v>0</v>
      </c>
    </row>
    <row r="190" spans="1:9" ht="24" x14ac:dyDescent="0.25">
      <c r="A190" s="19" t="s">
        <v>78</v>
      </c>
      <c r="B190" s="19" t="s">
        <v>7</v>
      </c>
      <c r="C190" s="8"/>
      <c r="D190" s="8"/>
      <c r="E190" s="8"/>
      <c r="F190" s="8"/>
      <c r="G190" s="8"/>
      <c r="H190" s="8"/>
      <c r="I190" s="8"/>
    </row>
    <row r="191" spans="1:9" x14ac:dyDescent="0.25">
      <c r="A191" s="20" t="s">
        <v>79</v>
      </c>
      <c r="B191" s="20" t="s">
        <v>30</v>
      </c>
      <c r="C191" s="9">
        <v>3</v>
      </c>
      <c r="D191" s="9">
        <v>0</v>
      </c>
      <c r="E191" s="9">
        <f t="shared" si="22"/>
        <v>0</v>
      </c>
      <c r="F191" s="9">
        <v>0</v>
      </c>
      <c r="G191" s="9">
        <f t="shared" si="23"/>
        <v>0</v>
      </c>
      <c r="H191" s="9">
        <f t="shared" si="20"/>
        <v>0</v>
      </c>
      <c r="I191" s="9">
        <f t="shared" si="21"/>
        <v>0</v>
      </c>
    </row>
    <row r="192" spans="1:9" x14ac:dyDescent="0.25">
      <c r="A192" s="19" t="s">
        <v>80</v>
      </c>
      <c r="B192" s="19" t="s">
        <v>7</v>
      </c>
      <c r="C192" s="8"/>
      <c r="D192" s="8"/>
      <c r="E192" s="8"/>
      <c r="F192" s="8"/>
      <c r="G192" s="8"/>
      <c r="H192" s="8"/>
      <c r="I192" s="8"/>
    </row>
    <row r="193" spans="1:9" x14ac:dyDescent="0.25">
      <c r="A193" s="20" t="s">
        <v>81</v>
      </c>
      <c r="B193" s="20" t="s">
        <v>82</v>
      </c>
      <c r="C193" s="9">
        <v>9</v>
      </c>
      <c r="D193" s="9">
        <v>0</v>
      </c>
      <c r="E193" s="9">
        <f t="shared" si="22"/>
        <v>0</v>
      </c>
      <c r="F193" s="9">
        <v>0</v>
      </c>
      <c r="G193" s="9">
        <f t="shared" si="23"/>
        <v>0</v>
      </c>
      <c r="H193" s="9">
        <f t="shared" si="20"/>
        <v>0</v>
      </c>
      <c r="I193" s="9">
        <f t="shared" si="21"/>
        <v>0</v>
      </c>
    </row>
    <row r="194" spans="1:9" x14ac:dyDescent="0.25">
      <c r="A194" s="19" t="s">
        <v>84</v>
      </c>
      <c r="B194" s="19" t="s">
        <v>7</v>
      </c>
      <c r="C194" s="8"/>
      <c r="D194" s="8"/>
      <c r="E194" s="8"/>
      <c r="F194" s="8"/>
      <c r="G194" s="8"/>
      <c r="H194" s="8"/>
      <c r="I194" s="8"/>
    </row>
    <row r="195" spans="1:9" x14ac:dyDescent="0.25">
      <c r="A195" s="20" t="s">
        <v>85</v>
      </c>
      <c r="B195" s="20" t="s">
        <v>30</v>
      </c>
      <c r="C195" s="9">
        <v>9</v>
      </c>
      <c r="D195" s="9">
        <v>0</v>
      </c>
      <c r="E195" s="9">
        <f t="shared" si="22"/>
        <v>0</v>
      </c>
      <c r="F195" s="9">
        <v>0</v>
      </c>
      <c r="G195" s="9">
        <f t="shared" si="23"/>
        <v>0</v>
      </c>
      <c r="H195" s="9">
        <f t="shared" si="20"/>
        <v>0</v>
      </c>
      <c r="I195" s="9">
        <f t="shared" si="21"/>
        <v>0</v>
      </c>
    </row>
    <row r="196" spans="1:9" x14ac:dyDescent="0.25">
      <c r="A196" s="24" t="s">
        <v>86</v>
      </c>
      <c r="B196" s="24" t="s">
        <v>7</v>
      </c>
      <c r="C196" s="13"/>
      <c r="D196" s="13"/>
      <c r="E196" s="13">
        <f>E185+E187+E189+E191+E193+E195</f>
        <v>0</v>
      </c>
      <c r="F196" s="13"/>
      <c r="G196" s="13">
        <f>G185+G187+G189+G191+G193+G195</f>
        <v>0</v>
      </c>
      <c r="H196" s="13"/>
      <c r="I196" s="13">
        <f>I185+I187+I189+I191+I193+I195</f>
        <v>0</v>
      </c>
    </row>
    <row r="197" spans="1:9" x14ac:dyDescent="0.25">
      <c r="A197" s="24" t="s">
        <v>87</v>
      </c>
      <c r="B197" s="24" t="s">
        <v>7</v>
      </c>
      <c r="C197" s="13"/>
      <c r="D197" s="13"/>
      <c r="E197" s="13"/>
      <c r="F197" s="13"/>
      <c r="G197" s="13"/>
      <c r="H197" s="13"/>
      <c r="I197" s="13"/>
    </row>
    <row r="198" spans="1:9" x14ac:dyDescent="0.25">
      <c r="A198" s="20" t="s">
        <v>88</v>
      </c>
      <c r="B198" s="20" t="s">
        <v>30</v>
      </c>
      <c r="C198" s="9">
        <v>1</v>
      </c>
      <c r="D198" s="9">
        <v>0</v>
      </c>
      <c r="E198" s="9">
        <f t="shared" ref="E198:E225" si="24">C198*D198</f>
        <v>0</v>
      </c>
      <c r="F198" s="9">
        <v>0</v>
      </c>
      <c r="G198" s="9">
        <f t="shared" ref="G198:G225" si="25">F198*C198</f>
        <v>0</v>
      </c>
      <c r="H198" s="9">
        <f t="shared" ref="H198:H261" si="26">F198+D198</f>
        <v>0</v>
      </c>
      <c r="I198" s="9">
        <f t="shared" ref="I198:I225" si="27">G198+E198</f>
        <v>0</v>
      </c>
    </row>
    <row r="199" spans="1:9" ht="24" x14ac:dyDescent="0.25">
      <c r="A199" s="19" t="s">
        <v>260</v>
      </c>
      <c r="B199" s="19" t="s">
        <v>7</v>
      </c>
      <c r="C199" s="8"/>
      <c r="D199" s="8"/>
      <c r="E199" s="8"/>
      <c r="F199" s="8"/>
      <c r="G199" s="8"/>
      <c r="H199" s="8"/>
      <c r="I199" s="8"/>
    </row>
    <row r="200" spans="1:9" x14ac:dyDescent="0.25">
      <c r="A200" s="20" t="s">
        <v>261</v>
      </c>
      <c r="B200" s="20" t="s">
        <v>30</v>
      </c>
      <c r="C200" s="9">
        <v>3</v>
      </c>
      <c r="D200" s="9">
        <v>0</v>
      </c>
      <c r="E200" s="9">
        <f t="shared" si="24"/>
        <v>0</v>
      </c>
      <c r="F200" s="9">
        <v>0</v>
      </c>
      <c r="G200" s="9">
        <f t="shared" si="25"/>
        <v>0</v>
      </c>
      <c r="H200" s="9">
        <f t="shared" si="26"/>
        <v>0</v>
      </c>
      <c r="I200" s="9">
        <f t="shared" si="27"/>
        <v>0</v>
      </c>
    </row>
    <row r="201" spans="1:9" ht="24" x14ac:dyDescent="0.25">
      <c r="A201" s="19" t="s">
        <v>92</v>
      </c>
      <c r="B201" s="19" t="s">
        <v>7</v>
      </c>
      <c r="C201" s="8"/>
      <c r="D201" s="8"/>
      <c r="E201" s="8"/>
      <c r="F201" s="8"/>
      <c r="G201" s="8"/>
      <c r="H201" s="8"/>
      <c r="I201" s="8"/>
    </row>
    <row r="202" spans="1:9" ht="22.5" x14ac:dyDescent="0.25">
      <c r="A202" s="20" t="s">
        <v>93</v>
      </c>
      <c r="B202" s="20" t="s">
        <v>30</v>
      </c>
      <c r="C202" s="9">
        <v>1</v>
      </c>
      <c r="D202" s="9">
        <v>0</v>
      </c>
      <c r="E202" s="9">
        <f t="shared" si="24"/>
        <v>0</v>
      </c>
      <c r="F202" s="9">
        <v>0</v>
      </c>
      <c r="G202" s="9">
        <f t="shared" si="25"/>
        <v>0</v>
      </c>
      <c r="H202" s="9">
        <f t="shared" si="26"/>
        <v>0</v>
      </c>
      <c r="I202" s="9">
        <f t="shared" si="27"/>
        <v>0</v>
      </c>
    </row>
    <row r="203" spans="1:9" x14ac:dyDescent="0.25">
      <c r="A203" s="19" t="s">
        <v>232</v>
      </c>
      <c r="B203" s="19" t="s">
        <v>7</v>
      </c>
      <c r="C203" s="8"/>
      <c r="D203" s="8"/>
      <c r="E203" s="8"/>
      <c r="F203" s="8"/>
      <c r="G203" s="8"/>
      <c r="H203" s="8"/>
      <c r="I203" s="8"/>
    </row>
    <row r="204" spans="1:9" x14ac:dyDescent="0.25">
      <c r="A204" s="20" t="s">
        <v>94</v>
      </c>
      <c r="B204" s="20" t="s">
        <v>30</v>
      </c>
      <c r="C204" s="9">
        <v>3</v>
      </c>
      <c r="D204" s="9">
        <v>0</v>
      </c>
      <c r="E204" s="9">
        <f t="shared" si="24"/>
        <v>0</v>
      </c>
      <c r="F204" s="9">
        <v>0</v>
      </c>
      <c r="G204" s="9">
        <f t="shared" si="25"/>
        <v>0</v>
      </c>
      <c r="H204" s="9">
        <f t="shared" si="26"/>
        <v>0</v>
      </c>
      <c r="I204" s="9">
        <f t="shared" si="27"/>
        <v>0</v>
      </c>
    </row>
    <row r="205" spans="1:9" x14ac:dyDescent="0.25">
      <c r="A205" s="19" t="s">
        <v>233</v>
      </c>
      <c r="B205" s="19" t="s">
        <v>7</v>
      </c>
      <c r="C205" s="8"/>
      <c r="D205" s="8"/>
      <c r="E205" s="8"/>
      <c r="F205" s="8"/>
      <c r="G205" s="8"/>
      <c r="H205" s="8"/>
      <c r="I205" s="8"/>
    </row>
    <row r="206" spans="1:9" x14ac:dyDescent="0.25">
      <c r="A206" s="20" t="s">
        <v>95</v>
      </c>
      <c r="B206" s="20" t="s">
        <v>30</v>
      </c>
      <c r="C206" s="9">
        <v>1</v>
      </c>
      <c r="D206" s="9">
        <v>0</v>
      </c>
      <c r="E206" s="9">
        <f t="shared" si="24"/>
        <v>0</v>
      </c>
      <c r="F206" s="9">
        <v>0</v>
      </c>
      <c r="G206" s="9">
        <f t="shared" si="25"/>
        <v>0</v>
      </c>
      <c r="H206" s="9">
        <f t="shared" si="26"/>
        <v>0</v>
      </c>
      <c r="I206" s="9">
        <f t="shared" si="27"/>
        <v>0</v>
      </c>
    </row>
    <row r="207" spans="1:9" x14ac:dyDescent="0.25">
      <c r="A207" s="19" t="s">
        <v>38</v>
      </c>
      <c r="B207" s="19" t="s">
        <v>7</v>
      </c>
      <c r="C207" s="8"/>
      <c r="D207" s="8"/>
      <c r="E207" s="8"/>
      <c r="F207" s="8"/>
      <c r="G207" s="8"/>
      <c r="H207" s="8"/>
      <c r="I207" s="8"/>
    </row>
    <row r="208" spans="1:9" x14ac:dyDescent="0.25">
      <c r="A208" s="20" t="s">
        <v>96</v>
      </c>
      <c r="B208" s="20" t="s">
        <v>30</v>
      </c>
      <c r="C208" s="9">
        <v>1</v>
      </c>
      <c r="D208" s="9">
        <v>0</v>
      </c>
      <c r="E208" s="9">
        <f t="shared" si="24"/>
        <v>0</v>
      </c>
      <c r="F208" s="9">
        <v>0</v>
      </c>
      <c r="G208" s="9">
        <f t="shared" si="25"/>
        <v>0</v>
      </c>
      <c r="H208" s="9">
        <f t="shared" si="26"/>
        <v>0</v>
      </c>
      <c r="I208" s="9">
        <f t="shared" si="27"/>
        <v>0</v>
      </c>
    </row>
    <row r="209" spans="1:9" x14ac:dyDescent="0.25">
      <c r="A209" s="19" t="s">
        <v>97</v>
      </c>
      <c r="B209" s="19" t="s">
        <v>7</v>
      </c>
      <c r="C209" s="8"/>
      <c r="D209" s="8"/>
      <c r="E209" s="8"/>
      <c r="F209" s="8"/>
      <c r="G209" s="8"/>
      <c r="H209" s="8"/>
      <c r="I209" s="8"/>
    </row>
    <row r="210" spans="1:9" ht="35.25" x14ac:dyDescent="0.25">
      <c r="A210" s="19" t="s">
        <v>262</v>
      </c>
      <c r="B210" s="19" t="s">
        <v>7</v>
      </c>
      <c r="C210" s="8"/>
      <c r="D210" s="8"/>
      <c r="E210" s="8"/>
      <c r="F210" s="8"/>
      <c r="G210" s="8"/>
      <c r="H210" s="8"/>
      <c r="I210" s="8"/>
    </row>
    <row r="211" spans="1:9" x14ac:dyDescent="0.25">
      <c r="A211" s="20" t="s">
        <v>263</v>
      </c>
      <c r="B211" s="20" t="s">
        <v>30</v>
      </c>
      <c r="C211" s="9">
        <v>1</v>
      </c>
      <c r="D211" s="9">
        <v>0</v>
      </c>
      <c r="E211" s="9">
        <f t="shared" si="24"/>
        <v>0</v>
      </c>
      <c r="F211" s="9">
        <v>0</v>
      </c>
      <c r="G211" s="9">
        <f t="shared" si="25"/>
        <v>0</v>
      </c>
      <c r="H211" s="9">
        <f t="shared" si="26"/>
        <v>0</v>
      </c>
      <c r="I211" s="9">
        <f t="shared" si="27"/>
        <v>0</v>
      </c>
    </row>
    <row r="212" spans="1:9" x14ac:dyDescent="0.25">
      <c r="A212" s="19" t="s">
        <v>264</v>
      </c>
      <c r="B212" s="19" t="s">
        <v>7</v>
      </c>
      <c r="C212" s="8"/>
      <c r="D212" s="8"/>
      <c r="E212" s="8"/>
      <c r="F212" s="8"/>
      <c r="G212" s="8"/>
      <c r="H212" s="8"/>
      <c r="I212" s="8"/>
    </row>
    <row r="213" spans="1:9" x14ac:dyDescent="0.25">
      <c r="A213" s="20" t="s">
        <v>265</v>
      </c>
      <c r="B213" s="20" t="s">
        <v>30</v>
      </c>
      <c r="C213" s="9">
        <v>1</v>
      </c>
      <c r="D213" s="9">
        <v>0</v>
      </c>
      <c r="E213" s="9">
        <f t="shared" si="24"/>
        <v>0</v>
      </c>
      <c r="F213" s="9">
        <v>0</v>
      </c>
      <c r="G213" s="9">
        <f t="shared" si="25"/>
        <v>0</v>
      </c>
      <c r="H213" s="9">
        <f t="shared" si="26"/>
        <v>0</v>
      </c>
      <c r="I213" s="9">
        <f t="shared" si="27"/>
        <v>0</v>
      </c>
    </row>
    <row r="214" spans="1:9" x14ac:dyDescent="0.25">
      <c r="A214" s="19" t="s">
        <v>38</v>
      </c>
      <c r="B214" s="19" t="s">
        <v>7</v>
      </c>
      <c r="C214" s="8"/>
      <c r="D214" s="8"/>
      <c r="E214" s="8"/>
      <c r="F214" s="8"/>
      <c r="G214" s="8"/>
      <c r="H214" s="8"/>
      <c r="I214" s="8"/>
    </row>
    <row r="215" spans="1:9" x14ac:dyDescent="0.25">
      <c r="A215" s="20" t="s">
        <v>96</v>
      </c>
      <c r="B215" s="20" t="s">
        <v>30</v>
      </c>
      <c r="C215" s="9">
        <v>1</v>
      </c>
      <c r="D215" s="9">
        <v>0</v>
      </c>
      <c r="E215" s="9">
        <f t="shared" si="24"/>
        <v>0</v>
      </c>
      <c r="F215" s="9">
        <v>0</v>
      </c>
      <c r="G215" s="9">
        <f t="shared" si="25"/>
        <v>0</v>
      </c>
      <c r="H215" s="9">
        <f t="shared" si="26"/>
        <v>0</v>
      </c>
      <c r="I215" s="9">
        <f t="shared" si="27"/>
        <v>0</v>
      </c>
    </row>
    <row r="216" spans="1:9" ht="46.5" x14ac:dyDescent="0.25">
      <c r="A216" s="19" t="s">
        <v>234</v>
      </c>
      <c r="B216" s="19" t="s">
        <v>7</v>
      </c>
      <c r="C216" s="8"/>
      <c r="D216" s="8"/>
      <c r="E216" s="8"/>
      <c r="F216" s="8"/>
      <c r="G216" s="8"/>
      <c r="H216" s="8"/>
      <c r="I216" s="8"/>
    </row>
    <row r="217" spans="1:9" x14ac:dyDescent="0.25">
      <c r="A217" s="20" t="s">
        <v>266</v>
      </c>
      <c r="B217" s="20" t="s">
        <v>30</v>
      </c>
      <c r="C217" s="9">
        <v>5</v>
      </c>
      <c r="D217" s="9">
        <v>0</v>
      </c>
      <c r="E217" s="9">
        <f t="shared" si="24"/>
        <v>0</v>
      </c>
      <c r="F217" s="9">
        <v>0</v>
      </c>
      <c r="G217" s="9">
        <f t="shared" si="25"/>
        <v>0</v>
      </c>
      <c r="H217" s="9">
        <f t="shared" si="26"/>
        <v>0</v>
      </c>
      <c r="I217" s="9">
        <f t="shared" si="27"/>
        <v>0</v>
      </c>
    </row>
    <row r="218" spans="1:9" x14ac:dyDescent="0.25">
      <c r="A218" s="20" t="s">
        <v>267</v>
      </c>
      <c r="B218" s="20" t="s">
        <v>30</v>
      </c>
      <c r="C218" s="9">
        <v>15</v>
      </c>
      <c r="D218" s="9">
        <v>0</v>
      </c>
      <c r="E218" s="9">
        <f t="shared" si="24"/>
        <v>0</v>
      </c>
      <c r="F218" s="9">
        <v>0</v>
      </c>
      <c r="G218" s="9">
        <f t="shared" si="25"/>
        <v>0</v>
      </c>
      <c r="H218" s="9">
        <f t="shared" si="26"/>
        <v>0</v>
      </c>
      <c r="I218" s="9">
        <f t="shared" si="27"/>
        <v>0</v>
      </c>
    </row>
    <row r="219" spans="1:9" x14ac:dyDescent="0.25">
      <c r="A219" s="20" t="s">
        <v>115</v>
      </c>
      <c r="B219" s="20" t="s">
        <v>30</v>
      </c>
      <c r="C219" s="9">
        <v>35</v>
      </c>
      <c r="D219" s="9">
        <v>0</v>
      </c>
      <c r="E219" s="9">
        <f t="shared" si="24"/>
        <v>0</v>
      </c>
      <c r="F219" s="9">
        <v>0</v>
      </c>
      <c r="G219" s="9">
        <f t="shared" si="25"/>
        <v>0</v>
      </c>
      <c r="H219" s="9">
        <f t="shared" si="26"/>
        <v>0</v>
      </c>
      <c r="I219" s="9">
        <f t="shared" si="27"/>
        <v>0</v>
      </c>
    </row>
    <row r="220" spans="1:9" x14ac:dyDescent="0.25">
      <c r="A220" s="20" t="s">
        <v>116</v>
      </c>
      <c r="B220" s="20" t="s">
        <v>30</v>
      </c>
      <c r="C220" s="9">
        <v>10</v>
      </c>
      <c r="D220" s="9">
        <v>0</v>
      </c>
      <c r="E220" s="9">
        <f t="shared" si="24"/>
        <v>0</v>
      </c>
      <c r="F220" s="9">
        <v>0</v>
      </c>
      <c r="G220" s="9">
        <f t="shared" si="25"/>
        <v>0</v>
      </c>
      <c r="H220" s="9">
        <f t="shared" si="26"/>
        <v>0</v>
      </c>
      <c r="I220" s="9">
        <f t="shared" si="27"/>
        <v>0</v>
      </c>
    </row>
    <row r="221" spans="1:9" x14ac:dyDescent="0.25">
      <c r="A221" s="19" t="s">
        <v>117</v>
      </c>
      <c r="B221" s="19" t="s">
        <v>7</v>
      </c>
      <c r="C221" s="8"/>
      <c r="D221" s="8"/>
      <c r="E221" s="8"/>
      <c r="F221" s="8"/>
      <c r="G221" s="8"/>
      <c r="H221" s="8"/>
      <c r="I221" s="8"/>
    </row>
    <row r="222" spans="1:9" x14ac:dyDescent="0.25">
      <c r="A222" s="20" t="s">
        <v>118</v>
      </c>
      <c r="B222" s="20" t="s">
        <v>30</v>
      </c>
      <c r="C222" s="9">
        <v>3</v>
      </c>
      <c r="D222" s="9">
        <v>0</v>
      </c>
      <c r="E222" s="9">
        <f t="shared" si="24"/>
        <v>0</v>
      </c>
      <c r="F222" s="9">
        <v>0</v>
      </c>
      <c r="G222" s="9">
        <f t="shared" si="25"/>
        <v>0</v>
      </c>
      <c r="H222" s="9">
        <f t="shared" si="26"/>
        <v>0</v>
      </c>
      <c r="I222" s="9">
        <f t="shared" si="27"/>
        <v>0</v>
      </c>
    </row>
    <row r="223" spans="1:9" x14ac:dyDescent="0.25">
      <c r="A223" s="19" t="s">
        <v>119</v>
      </c>
      <c r="B223" s="19" t="s">
        <v>7</v>
      </c>
      <c r="C223" s="8"/>
      <c r="D223" s="8"/>
      <c r="E223" s="8"/>
      <c r="F223" s="8"/>
      <c r="G223" s="8"/>
      <c r="H223" s="8"/>
      <c r="I223" s="8"/>
    </row>
    <row r="224" spans="1:9" x14ac:dyDescent="0.25">
      <c r="A224" s="20" t="s">
        <v>120</v>
      </c>
      <c r="B224" s="20" t="s">
        <v>30</v>
      </c>
      <c r="C224" s="9">
        <v>3</v>
      </c>
      <c r="D224" s="9">
        <v>0</v>
      </c>
      <c r="E224" s="9">
        <f t="shared" si="24"/>
        <v>0</v>
      </c>
      <c r="F224" s="9">
        <v>0</v>
      </c>
      <c r="G224" s="9">
        <f t="shared" si="25"/>
        <v>0</v>
      </c>
      <c r="H224" s="9">
        <f t="shared" si="26"/>
        <v>0</v>
      </c>
      <c r="I224" s="9">
        <f t="shared" si="27"/>
        <v>0</v>
      </c>
    </row>
    <row r="225" spans="1:9" ht="22.5" x14ac:dyDescent="0.25">
      <c r="A225" s="20" t="s">
        <v>121</v>
      </c>
      <c r="B225" s="20" t="s">
        <v>30</v>
      </c>
      <c r="C225" s="9">
        <v>1</v>
      </c>
      <c r="D225" s="9">
        <v>0</v>
      </c>
      <c r="E225" s="9">
        <f t="shared" si="24"/>
        <v>0</v>
      </c>
      <c r="F225" s="9">
        <v>0</v>
      </c>
      <c r="G225" s="9">
        <f t="shared" si="25"/>
        <v>0</v>
      </c>
      <c r="H225" s="9">
        <f t="shared" si="26"/>
        <v>0</v>
      </c>
      <c r="I225" s="9">
        <f t="shared" si="27"/>
        <v>0</v>
      </c>
    </row>
    <row r="226" spans="1:9" x14ac:dyDescent="0.25">
      <c r="A226" s="24" t="s">
        <v>122</v>
      </c>
      <c r="B226" s="24" t="s">
        <v>7</v>
      </c>
      <c r="C226" s="13"/>
      <c r="D226" s="13"/>
      <c r="E226" s="13">
        <f>E198+E200+E202+E204+E206+E208+E211+E213+E215+E217+E218+E219+E220+E222+E224+E225</f>
        <v>0</v>
      </c>
      <c r="F226" s="13"/>
      <c r="G226" s="13">
        <f>G198+G200+G202+G204+G206+G208+G211+G213+G215+G217+G218+G219+G220+G222+G224+G225</f>
        <v>0</v>
      </c>
      <c r="H226" s="13"/>
      <c r="I226" s="13">
        <f>I198+I200+I202+I204+I206+I208+I211+I213+I215+I217+I218+I219+I220+I222+I224+I225</f>
        <v>0</v>
      </c>
    </row>
    <row r="227" spans="1:9" x14ac:dyDescent="0.25">
      <c r="A227" s="24" t="s">
        <v>123</v>
      </c>
      <c r="B227" s="24" t="s">
        <v>7</v>
      </c>
      <c r="C227" s="13"/>
      <c r="D227" s="13"/>
      <c r="E227" s="13"/>
      <c r="F227" s="13"/>
      <c r="G227" s="13"/>
      <c r="H227" s="13"/>
      <c r="I227" s="13"/>
    </row>
    <row r="228" spans="1:9" x14ac:dyDescent="0.25">
      <c r="A228" s="20" t="s">
        <v>128</v>
      </c>
      <c r="B228" s="20" t="s">
        <v>82</v>
      </c>
      <c r="C228" s="9">
        <v>15</v>
      </c>
      <c r="D228" s="9">
        <v>0</v>
      </c>
      <c r="E228" s="9">
        <f t="shared" ref="E228:E242" si="28">C228*D228</f>
        <v>0</v>
      </c>
      <c r="F228" s="9">
        <v>0</v>
      </c>
      <c r="G228" s="9">
        <f t="shared" ref="G228:G242" si="29">F228*C228</f>
        <v>0</v>
      </c>
      <c r="H228" s="9">
        <f t="shared" si="26"/>
        <v>0</v>
      </c>
      <c r="I228" s="9">
        <f t="shared" ref="I228:I242" si="30">G228+E228</f>
        <v>0</v>
      </c>
    </row>
    <row r="229" spans="1:9" x14ac:dyDescent="0.25">
      <c r="A229" s="20" t="s">
        <v>129</v>
      </c>
      <c r="B229" s="20" t="s">
        <v>82</v>
      </c>
      <c r="C229" s="9">
        <v>15</v>
      </c>
      <c r="D229" s="9">
        <v>0</v>
      </c>
      <c r="E229" s="9">
        <f t="shared" si="28"/>
        <v>0</v>
      </c>
      <c r="F229" s="9">
        <v>0</v>
      </c>
      <c r="G229" s="9">
        <v>0</v>
      </c>
      <c r="H229" s="9">
        <f t="shared" si="26"/>
        <v>0</v>
      </c>
      <c r="I229" s="9">
        <f t="shared" si="30"/>
        <v>0</v>
      </c>
    </row>
    <row r="230" spans="1:9" x14ac:dyDescent="0.25">
      <c r="A230" s="20" t="s">
        <v>130</v>
      </c>
      <c r="B230" s="20" t="s">
        <v>82</v>
      </c>
      <c r="C230" s="9">
        <v>5</v>
      </c>
      <c r="D230" s="9">
        <v>0</v>
      </c>
      <c r="E230" s="9">
        <f t="shared" si="28"/>
        <v>0</v>
      </c>
      <c r="F230" s="9">
        <v>0</v>
      </c>
      <c r="G230" s="9">
        <f t="shared" si="29"/>
        <v>0</v>
      </c>
      <c r="H230" s="9">
        <f t="shared" si="26"/>
        <v>0</v>
      </c>
      <c r="I230" s="9">
        <f t="shared" si="30"/>
        <v>0</v>
      </c>
    </row>
    <row r="231" spans="1:9" x14ac:dyDescent="0.25">
      <c r="A231" s="20" t="s">
        <v>131</v>
      </c>
      <c r="B231" s="20" t="s">
        <v>82</v>
      </c>
      <c r="C231" s="9">
        <v>5</v>
      </c>
      <c r="D231" s="9">
        <v>0</v>
      </c>
      <c r="E231" s="9">
        <f t="shared" si="28"/>
        <v>0</v>
      </c>
      <c r="F231" s="9">
        <v>0</v>
      </c>
      <c r="G231" s="9">
        <f t="shared" si="29"/>
        <v>0</v>
      </c>
      <c r="H231" s="9">
        <f t="shared" si="26"/>
        <v>0</v>
      </c>
      <c r="I231" s="9">
        <f t="shared" si="30"/>
        <v>0</v>
      </c>
    </row>
    <row r="232" spans="1:9" x14ac:dyDescent="0.25">
      <c r="A232" s="19" t="s">
        <v>132</v>
      </c>
      <c r="B232" s="19" t="s">
        <v>7</v>
      </c>
      <c r="C232" s="8"/>
      <c r="D232" s="8"/>
      <c r="E232" s="8"/>
      <c r="F232" s="8"/>
      <c r="G232" s="8"/>
      <c r="H232" s="8"/>
      <c r="I232" s="8"/>
    </row>
    <row r="233" spans="1:9" x14ac:dyDescent="0.25">
      <c r="A233" s="20" t="s">
        <v>133</v>
      </c>
      <c r="B233" s="20" t="s">
        <v>30</v>
      </c>
      <c r="C233" s="9">
        <v>10</v>
      </c>
      <c r="D233" s="9">
        <v>0</v>
      </c>
      <c r="E233" s="9">
        <f t="shared" si="28"/>
        <v>0</v>
      </c>
      <c r="F233" s="9">
        <v>0</v>
      </c>
      <c r="G233" s="9">
        <f t="shared" si="29"/>
        <v>0</v>
      </c>
      <c r="H233" s="9">
        <f t="shared" si="26"/>
        <v>0</v>
      </c>
      <c r="I233" s="9">
        <f t="shared" si="30"/>
        <v>0</v>
      </c>
    </row>
    <row r="234" spans="1:9" x14ac:dyDescent="0.25">
      <c r="A234" s="19" t="s">
        <v>134</v>
      </c>
      <c r="B234" s="19" t="s">
        <v>7</v>
      </c>
      <c r="C234" s="8"/>
      <c r="D234" s="8"/>
      <c r="E234" s="8"/>
      <c r="F234" s="8"/>
      <c r="G234" s="8"/>
      <c r="H234" s="8"/>
      <c r="I234" s="8"/>
    </row>
    <row r="235" spans="1:9" x14ac:dyDescent="0.25">
      <c r="A235" s="20" t="s">
        <v>136</v>
      </c>
      <c r="B235" s="20" t="s">
        <v>82</v>
      </c>
      <c r="C235" s="9">
        <v>8</v>
      </c>
      <c r="D235" s="9">
        <v>0</v>
      </c>
      <c r="E235" s="9">
        <f t="shared" si="28"/>
        <v>0</v>
      </c>
      <c r="F235" s="9">
        <v>0</v>
      </c>
      <c r="G235" s="9">
        <f t="shared" si="29"/>
        <v>0</v>
      </c>
      <c r="H235" s="9">
        <f t="shared" si="26"/>
        <v>0</v>
      </c>
      <c r="I235" s="9">
        <f t="shared" si="30"/>
        <v>0</v>
      </c>
    </row>
    <row r="236" spans="1:9" x14ac:dyDescent="0.25">
      <c r="A236" s="19" t="s">
        <v>141</v>
      </c>
      <c r="B236" s="19" t="s">
        <v>7</v>
      </c>
      <c r="C236" s="8"/>
      <c r="D236" s="8"/>
      <c r="E236" s="8"/>
      <c r="F236" s="8"/>
      <c r="G236" s="8"/>
      <c r="H236" s="8"/>
      <c r="I236" s="8"/>
    </row>
    <row r="237" spans="1:9" x14ac:dyDescent="0.25">
      <c r="A237" s="20" t="s">
        <v>143</v>
      </c>
      <c r="B237" s="20" t="s">
        <v>30</v>
      </c>
      <c r="C237" s="9">
        <v>6</v>
      </c>
      <c r="D237" s="9">
        <v>0</v>
      </c>
      <c r="E237" s="9">
        <f t="shared" si="28"/>
        <v>0</v>
      </c>
      <c r="F237" s="9">
        <v>0</v>
      </c>
      <c r="G237" s="9">
        <f t="shared" si="29"/>
        <v>0</v>
      </c>
      <c r="H237" s="9">
        <f t="shared" si="26"/>
        <v>0</v>
      </c>
      <c r="I237" s="9">
        <f t="shared" si="30"/>
        <v>0</v>
      </c>
    </row>
    <row r="238" spans="1:9" x14ac:dyDescent="0.25">
      <c r="A238" s="19" t="s">
        <v>144</v>
      </c>
      <c r="B238" s="19" t="s">
        <v>7</v>
      </c>
      <c r="C238" s="8"/>
      <c r="D238" s="8"/>
      <c r="E238" s="8"/>
      <c r="F238" s="8"/>
      <c r="G238" s="8"/>
      <c r="H238" s="8"/>
      <c r="I238" s="8"/>
    </row>
    <row r="239" spans="1:9" x14ac:dyDescent="0.25">
      <c r="A239" s="20" t="s">
        <v>145</v>
      </c>
      <c r="B239" s="20" t="s">
        <v>30</v>
      </c>
      <c r="C239" s="9">
        <v>40</v>
      </c>
      <c r="D239" s="9">
        <v>0</v>
      </c>
      <c r="E239" s="9">
        <f t="shared" si="28"/>
        <v>0</v>
      </c>
      <c r="F239" s="9">
        <v>0</v>
      </c>
      <c r="G239" s="9">
        <f t="shared" si="29"/>
        <v>0</v>
      </c>
      <c r="H239" s="9">
        <f t="shared" si="26"/>
        <v>0</v>
      </c>
      <c r="I239" s="9">
        <f t="shared" si="30"/>
        <v>0</v>
      </c>
    </row>
    <row r="240" spans="1:9" x14ac:dyDescent="0.25">
      <c r="A240" s="19" t="s">
        <v>146</v>
      </c>
      <c r="B240" s="19" t="s">
        <v>7</v>
      </c>
      <c r="C240" s="8"/>
      <c r="D240" s="8"/>
      <c r="E240" s="8"/>
      <c r="F240" s="8"/>
      <c r="G240" s="8"/>
      <c r="H240" s="8"/>
      <c r="I240" s="8"/>
    </row>
    <row r="241" spans="1:9" ht="22.5" x14ac:dyDescent="0.25">
      <c r="A241" s="20" t="s">
        <v>147</v>
      </c>
      <c r="B241" s="20" t="s">
        <v>82</v>
      </c>
      <c r="C241" s="9">
        <v>2</v>
      </c>
      <c r="D241" s="9">
        <v>0</v>
      </c>
      <c r="E241" s="9">
        <f t="shared" si="28"/>
        <v>0</v>
      </c>
      <c r="F241" s="9">
        <v>0</v>
      </c>
      <c r="G241" s="9">
        <f t="shared" si="29"/>
        <v>0</v>
      </c>
      <c r="H241" s="9">
        <f t="shared" si="26"/>
        <v>0</v>
      </c>
      <c r="I241" s="9">
        <f t="shared" si="30"/>
        <v>0</v>
      </c>
    </row>
    <row r="242" spans="1:9" ht="22.5" x14ac:dyDescent="0.25">
      <c r="A242" s="20" t="s">
        <v>235</v>
      </c>
      <c r="B242" s="20" t="s">
        <v>82</v>
      </c>
      <c r="C242" s="9">
        <v>4</v>
      </c>
      <c r="D242" s="9">
        <v>0</v>
      </c>
      <c r="E242" s="9">
        <f t="shared" si="28"/>
        <v>0</v>
      </c>
      <c r="F242" s="9">
        <v>0</v>
      </c>
      <c r="G242" s="9">
        <f t="shared" si="29"/>
        <v>0</v>
      </c>
      <c r="H242" s="9">
        <f t="shared" si="26"/>
        <v>0</v>
      </c>
      <c r="I242" s="9">
        <f t="shared" si="30"/>
        <v>0</v>
      </c>
    </row>
    <row r="243" spans="1:9" x14ac:dyDescent="0.25">
      <c r="A243" s="24" t="s">
        <v>148</v>
      </c>
      <c r="B243" s="24" t="s">
        <v>7</v>
      </c>
      <c r="C243" s="13"/>
      <c r="D243" s="13"/>
      <c r="E243" s="13">
        <f>E228+E229+E230+E231+E233+E235+E237+E239+E241+E242</f>
        <v>0</v>
      </c>
      <c r="F243" s="13"/>
      <c r="G243" s="13">
        <f>G228+G229+G230+G231+G233+G235+G237+G239+G241+G242</f>
        <v>0</v>
      </c>
      <c r="H243" s="13"/>
      <c r="I243" s="13">
        <f>I228+I229+I230+I231+I233+I235+I237+I239+I241+I242</f>
        <v>0</v>
      </c>
    </row>
    <row r="244" spans="1:9" x14ac:dyDescent="0.25">
      <c r="A244" s="24" t="s">
        <v>149</v>
      </c>
      <c r="B244" s="24" t="s">
        <v>7</v>
      </c>
      <c r="C244" s="13"/>
      <c r="D244" s="13"/>
      <c r="E244" s="13"/>
      <c r="F244" s="13"/>
      <c r="G244" s="13"/>
      <c r="H244" s="13"/>
      <c r="I244" s="13"/>
    </row>
    <row r="245" spans="1:9" x14ac:dyDescent="0.25">
      <c r="A245" s="19" t="s">
        <v>150</v>
      </c>
      <c r="B245" s="19" t="s">
        <v>7</v>
      </c>
      <c r="C245" s="8"/>
      <c r="D245" s="8"/>
      <c r="E245" s="8"/>
      <c r="F245" s="8"/>
      <c r="G245" s="8"/>
      <c r="H245" s="8"/>
      <c r="I245" s="8"/>
    </row>
    <row r="246" spans="1:9" x14ac:dyDescent="0.25">
      <c r="A246" s="20" t="s">
        <v>268</v>
      </c>
      <c r="B246" s="20" t="s">
        <v>152</v>
      </c>
      <c r="C246" s="9">
        <v>69</v>
      </c>
      <c r="D246" s="9">
        <v>0</v>
      </c>
      <c r="E246" s="9">
        <f t="shared" ref="E246:E262" si="31">C246*D246</f>
        <v>0</v>
      </c>
      <c r="F246" s="9">
        <v>0</v>
      </c>
      <c r="G246" s="9">
        <f t="shared" ref="G246:G262" si="32">F246*C246</f>
        <v>0</v>
      </c>
      <c r="H246" s="9">
        <f t="shared" si="26"/>
        <v>0</v>
      </c>
      <c r="I246" s="9">
        <f t="shared" ref="I246:I261" si="33">G246+E246</f>
        <v>0</v>
      </c>
    </row>
    <row r="247" spans="1:9" x14ac:dyDescent="0.25">
      <c r="A247" s="19" t="s">
        <v>155</v>
      </c>
      <c r="B247" s="19" t="s">
        <v>7</v>
      </c>
      <c r="C247" s="8"/>
      <c r="D247" s="8"/>
      <c r="E247" s="8"/>
      <c r="F247" s="8"/>
      <c r="G247" s="8"/>
      <c r="H247" s="8"/>
      <c r="I247" s="8"/>
    </row>
    <row r="248" spans="1:9" x14ac:dyDescent="0.25">
      <c r="A248" s="20" t="s">
        <v>157</v>
      </c>
      <c r="B248" s="20" t="s">
        <v>152</v>
      </c>
      <c r="C248" s="9">
        <v>6.8</v>
      </c>
      <c r="D248" s="9">
        <v>0</v>
      </c>
      <c r="E248" s="9">
        <f t="shared" si="31"/>
        <v>0</v>
      </c>
      <c r="F248" s="9">
        <v>0</v>
      </c>
      <c r="G248" s="9">
        <f t="shared" si="32"/>
        <v>0</v>
      </c>
      <c r="H248" s="9">
        <f t="shared" si="26"/>
        <v>0</v>
      </c>
      <c r="I248" s="9">
        <f t="shared" si="33"/>
        <v>0</v>
      </c>
    </row>
    <row r="249" spans="1:9" x14ac:dyDescent="0.25">
      <c r="A249" s="19" t="s">
        <v>158</v>
      </c>
      <c r="B249" s="19" t="s">
        <v>7</v>
      </c>
      <c r="C249" s="8"/>
      <c r="D249" s="8"/>
      <c r="E249" s="8"/>
      <c r="F249" s="8"/>
      <c r="G249" s="8"/>
      <c r="H249" s="8"/>
      <c r="I249" s="8"/>
    </row>
    <row r="250" spans="1:9" x14ac:dyDescent="0.25">
      <c r="A250" s="20" t="s">
        <v>159</v>
      </c>
      <c r="B250" s="20" t="s">
        <v>152</v>
      </c>
      <c r="C250" s="9">
        <v>5</v>
      </c>
      <c r="D250" s="9">
        <v>0</v>
      </c>
      <c r="E250" s="9">
        <f t="shared" si="31"/>
        <v>0</v>
      </c>
      <c r="F250" s="9">
        <v>0</v>
      </c>
      <c r="G250" s="9">
        <f t="shared" si="32"/>
        <v>0</v>
      </c>
      <c r="H250" s="9">
        <f t="shared" si="26"/>
        <v>0</v>
      </c>
      <c r="I250" s="9">
        <f t="shared" si="33"/>
        <v>0</v>
      </c>
    </row>
    <row r="251" spans="1:9" x14ac:dyDescent="0.25">
      <c r="A251" s="19" t="s">
        <v>160</v>
      </c>
      <c r="B251" s="19" t="s">
        <v>7</v>
      </c>
      <c r="C251" s="8"/>
      <c r="D251" s="8"/>
      <c r="E251" s="8"/>
      <c r="F251" s="8"/>
      <c r="G251" s="8"/>
      <c r="H251" s="8"/>
      <c r="I251" s="8"/>
    </row>
    <row r="252" spans="1:9" x14ac:dyDescent="0.25">
      <c r="A252" s="20" t="s">
        <v>161</v>
      </c>
      <c r="B252" s="20" t="s">
        <v>152</v>
      </c>
      <c r="C252" s="9">
        <v>14.4</v>
      </c>
      <c r="D252" s="9">
        <v>0</v>
      </c>
      <c r="E252" s="9">
        <f t="shared" si="31"/>
        <v>0</v>
      </c>
      <c r="F252" s="9">
        <v>0</v>
      </c>
      <c r="G252" s="9">
        <f t="shared" si="32"/>
        <v>0</v>
      </c>
      <c r="H252" s="9">
        <f t="shared" si="26"/>
        <v>0</v>
      </c>
      <c r="I252" s="9">
        <f t="shared" si="33"/>
        <v>0</v>
      </c>
    </row>
    <row r="253" spans="1:9" x14ac:dyDescent="0.25">
      <c r="A253" s="20" t="s">
        <v>162</v>
      </c>
      <c r="B253" s="20" t="s">
        <v>152</v>
      </c>
      <c r="C253" s="9">
        <v>2.8</v>
      </c>
      <c r="D253" s="9">
        <v>0</v>
      </c>
      <c r="E253" s="9">
        <f t="shared" si="31"/>
        <v>0</v>
      </c>
      <c r="F253" s="9">
        <v>0</v>
      </c>
      <c r="G253" s="9">
        <f t="shared" si="32"/>
        <v>0</v>
      </c>
      <c r="H253" s="9">
        <f t="shared" si="26"/>
        <v>0</v>
      </c>
      <c r="I253" s="9">
        <f t="shared" si="33"/>
        <v>0</v>
      </c>
    </row>
    <row r="254" spans="1:9" x14ac:dyDescent="0.25">
      <c r="A254" s="19" t="s">
        <v>163</v>
      </c>
      <c r="B254" s="19" t="s">
        <v>7</v>
      </c>
      <c r="C254" s="8"/>
      <c r="D254" s="8"/>
      <c r="E254" s="8"/>
      <c r="F254" s="8"/>
      <c r="G254" s="8"/>
      <c r="H254" s="8"/>
      <c r="I254" s="8"/>
    </row>
    <row r="255" spans="1:9" x14ac:dyDescent="0.25">
      <c r="A255" s="20" t="s">
        <v>164</v>
      </c>
      <c r="B255" s="20" t="s">
        <v>165</v>
      </c>
      <c r="C255" s="9">
        <v>2.6</v>
      </c>
      <c r="D255" s="9">
        <v>0</v>
      </c>
      <c r="E255" s="9">
        <f t="shared" si="31"/>
        <v>0</v>
      </c>
      <c r="F255" s="9">
        <v>0</v>
      </c>
      <c r="G255" s="9">
        <f t="shared" si="32"/>
        <v>0</v>
      </c>
      <c r="H255" s="9">
        <f t="shared" si="26"/>
        <v>0</v>
      </c>
      <c r="I255" s="9">
        <f t="shared" si="33"/>
        <v>0</v>
      </c>
    </row>
    <row r="256" spans="1:9" x14ac:dyDescent="0.25">
      <c r="A256" s="19" t="s">
        <v>166</v>
      </c>
      <c r="B256" s="19" t="s">
        <v>7</v>
      </c>
      <c r="C256" s="8"/>
      <c r="D256" s="8"/>
      <c r="E256" s="8"/>
      <c r="F256" s="8"/>
      <c r="G256" s="8"/>
      <c r="H256" s="8"/>
      <c r="I256" s="8"/>
    </row>
    <row r="257" spans="1:9" x14ac:dyDescent="0.25">
      <c r="A257" s="20" t="s">
        <v>167</v>
      </c>
      <c r="B257" s="20" t="s">
        <v>30</v>
      </c>
      <c r="C257" s="9">
        <v>3</v>
      </c>
      <c r="D257" s="9">
        <v>0</v>
      </c>
      <c r="E257" s="9">
        <f t="shared" si="31"/>
        <v>0</v>
      </c>
      <c r="F257" s="9">
        <v>0</v>
      </c>
      <c r="G257" s="9">
        <f t="shared" si="32"/>
        <v>0</v>
      </c>
      <c r="H257" s="9">
        <f t="shared" si="26"/>
        <v>0</v>
      </c>
      <c r="I257" s="9">
        <f t="shared" si="33"/>
        <v>0</v>
      </c>
    </row>
    <row r="258" spans="1:9" x14ac:dyDescent="0.25">
      <c r="A258" s="19" t="s">
        <v>168</v>
      </c>
      <c r="B258" s="19" t="s">
        <v>7</v>
      </c>
      <c r="C258" s="8"/>
      <c r="D258" s="8"/>
      <c r="E258" s="8"/>
      <c r="F258" s="8"/>
      <c r="G258" s="8"/>
      <c r="H258" s="8"/>
      <c r="I258" s="8"/>
    </row>
    <row r="259" spans="1:9" x14ac:dyDescent="0.25">
      <c r="A259" s="20" t="s">
        <v>169</v>
      </c>
      <c r="B259" s="20" t="s">
        <v>30</v>
      </c>
      <c r="C259" s="9">
        <v>4</v>
      </c>
      <c r="D259" s="9">
        <v>0</v>
      </c>
      <c r="E259" s="9">
        <f t="shared" si="31"/>
        <v>0</v>
      </c>
      <c r="F259" s="9">
        <v>0</v>
      </c>
      <c r="G259" s="9">
        <f t="shared" si="32"/>
        <v>0</v>
      </c>
      <c r="H259" s="9">
        <f t="shared" si="26"/>
        <v>0</v>
      </c>
      <c r="I259" s="9">
        <f t="shared" si="33"/>
        <v>0</v>
      </c>
    </row>
    <row r="260" spans="1:9" x14ac:dyDescent="0.25">
      <c r="A260" s="19" t="s">
        <v>87</v>
      </c>
      <c r="B260" s="19" t="s">
        <v>7</v>
      </c>
      <c r="C260" s="8"/>
      <c r="D260" s="8"/>
      <c r="E260" s="8"/>
      <c r="F260" s="8"/>
      <c r="G260" s="8"/>
      <c r="H260" s="8"/>
      <c r="I260" s="8"/>
    </row>
    <row r="261" spans="1:9" x14ac:dyDescent="0.25">
      <c r="A261" s="20" t="s">
        <v>170</v>
      </c>
      <c r="B261" s="20" t="s">
        <v>30</v>
      </c>
      <c r="C261" s="9">
        <v>1</v>
      </c>
      <c r="D261" s="9">
        <v>0</v>
      </c>
      <c r="E261" s="9">
        <f t="shared" si="31"/>
        <v>0</v>
      </c>
      <c r="F261" s="9">
        <v>0</v>
      </c>
      <c r="G261" s="9">
        <f t="shared" si="32"/>
        <v>0</v>
      </c>
      <c r="H261" s="9">
        <f t="shared" si="26"/>
        <v>0</v>
      </c>
      <c r="I261" s="9">
        <f t="shared" si="33"/>
        <v>0</v>
      </c>
    </row>
    <row r="262" spans="1:9" ht="22.5" x14ac:dyDescent="0.25">
      <c r="A262" s="20" t="s">
        <v>171</v>
      </c>
      <c r="B262" s="20" t="s">
        <v>152</v>
      </c>
      <c r="C262" s="9">
        <v>98</v>
      </c>
      <c r="D262" s="9">
        <v>0</v>
      </c>
      <c r="E262" s="9">
        <f t="shared" si="31"/>
        <v>0</v>
      </c>
      <c r="F262" s="9">
        <v>0</v>
      </c>
      <c r="G262" s="9">
        <f t="shared" si="32"/>
        <v>0</v>
      </c>
      <c r="H262" s="9">
        <f t="shared" ref="H262" si="34">F262+D262</f>
        <v>0</v>
      </c>
      <c r="I262" s="9">
        <f>G262+E262</f>
        <v>0</v>
      </c>
    </row>
    <row r="263" spans="1:9" x14ac:dyDescent="0.25">
      <c r="A263" s="24" t="s">
        <v>172</v>
      </c>
      <c r="B263" s="24" t="s">
        <v>7</v>
      </c>
      <c r="C263" s="13"/>
      <c r="D263" s="13"/>
      <c r="E263" s="13">
        <f>E246+E248+E250+E252+E253+E255+E257+E259+E261+E262</f>
        <v>0</v>
      </c>
      <c r="F263" s="13"/>
      <c r="G263" s="13">
        <f>G246+G248+G250+G252+G253+G255+G257+G259+G261+G262</f>
        <v>0</v>
      </c>
      <c r="H263" s="13"/>
      <c r="I263" s="13">
        <f>I246+I248+I250+I252+I253+I255+I257+I259+I261+I262</f>
        <v>0</v>
      </c>
    </row>
    <row r="264" spans="1:9" ht="22.5" x14ac:dyDescent="0.25">
      <c r="A264" s="20" t="s">
        <v>173</v>
      </c>
      <c r="B264" s="20" t="s">
        <v>174</v>
      </c>
      <c r="C264" s="9">
        <v>1</v>
      </c>
      <c r="D264" s="9">
        <v>0</v>
      </c>
      <c r="E264" s="9">
        <f>C264*D264</f>
        <v>0</v>
      </c>
      <c r="F264" s="9">
        <v>0</v>
      </c>
      <c r="G264" s="9">
        <f>F264*C264</f>
        <v>0</v>
      </c>
      <c r="H264" s="9">
        <f>F264+D264</f>
        <v>0</v>
      </c>
      <c r="I264" s="9">
        <f>G264+E264</f>
        <v>0</v>
      </c>
    </row>
    <row r="265" spans="1:9" x14ac:dyDescent="0.25">
      <c r="A265" s="29" t="s">
        <v>269</v>
      </c>
      <c r="B265" s="29" t="s">
        <v>7</v>
      </c>
      <c r="C265" s="30"/>
      <c r="D265" s="30"/>
      <c r="E265" s="30">
        <f>E196+E226+E243+E263</f>
        <v>0</v>
      </c>
      <c r="F265" s="30"/>
      <c r="G265" s="30">
        <f>G264+G263+G243+G226+G196</f>
        <v>0</v>
      </c>
      <c r="H265" s="30"/>
      <c r="I265" s="30">
        <f>I264+I263+I226+I196</f>
        <v>0</v>
      </c>
    </row>
    <row r="266" spans="1:9" x14ac:dyDescent="0.25">
      <c r="A266" s="21" t="s">
        <v>251</v>
      </c>
      <c r="B266" s="21" t="s">
        <v>7</v>
      </c>
      <c r="C266" s="12"/>
      <c r="D266" s="12"/>
      <c r="E266" s="12"/>
      <c r="F266" s="12"/>
      <c r="G266" s="12"/>
      <c r="H266" s="12"/>
      <c r="I266" s="12"/>
    </row>
    <row r="267" spans="1:9" ht="22.5" x14ac:dyDescent="0.25">
      <c r="A267" s="24" t="s">
        <v>63</v>
      </c>
      <c r="B267" s="24" t="s">
        <v>7</v>
      </c>
      <c r="C267" s="13"/>
      <c r="D267" s="13"/>
      <c r="E267" s="13"/>
      <c r="F267" s="13"/>
      <c r="G267" s="13"/>
      <c r="H267" s="13"/>
      <c r="I267" s="13"/>
    </row>
    <row r="268" spans="1:9" ht="22.5" x14ac:dyDescent="0.25">
      <c r="A268" s="20" t="s">
        <v>64</v>
      </c>
      <c r="B268" s="20" t="s">
        <v>51</v>
      </c>
      <c r="C268" s="9">
        <v>8</v>
      </c>
      <c r="D268" s="9"/>
      <c r="E268" s="9"/>
      <c r="F268" s="9">
        <v>0</v>
      </c>
      <c r="G268" s="9">
        <f>F268*C268</f>
        <v>0</v>
      </c>
      <c r="H268" s="9">
        <f t="shared" ref="H268:H271" si="35">F268+D268</f>
        <v>0</v>
      </c>
      <c r="I268" s="9">
        <f>H268*C268</f>
        <v>0</v>
      </c>
    </row>
    <row r="269" spans="1:9" ht="22.5" x14ac:dyDescent="0.25">
      <c r="A269" s="20" t="s">
        <v>65</v>
      </c>
      <c r="B269" s="20" t="s">
        <v>51</v>
      </c>
      <c r="C269" s="9">
        <v>8</v>
      </c>
      <c r="D269" s="9"/>
      <c r="E269" s="9"/>
      <c r="F269" s="9">
        <v>0</v>
      </c>
      <c r="G269" s="9">
        <f>F269*C269</f>
        <v>0</v>
      </c>
      <c r="H269" s="9">
        <f t="shared" si="35"/>
        <v>0</v>
      </c>
      <c r="I269" s="9">
        <f>H269*C269</f>
        <v>0</v>
      </c>
    </row>
    <row r="270" spans="1:9" ht="22.5" x14ac:dyDescent="0.25">
      <c r="A270" s="20" t="s">
        <v>66</v>
      </c>
      <c r="B270" s="20" t="s">
        <v>51</v>
      </c>
      <c r="C270" s="9">
        <v>10</v>
      </c>
      <c r="D270" s="9"/>
      <c r="E270" s="9"/>
      <c r="F270" s="9">
        <v>0</v>
      </c>
      <c r="G270" s="9">
        <f>F270*C270</f>
        <v>0</v>
      </c>
      <c r="H270" s="9">
        <f t="shared" si="35"/>
        <v>0</v>
      </c>
      <c r="I270" s="9">
        <f>H270*C270</f>
        <v>0</v>
      </c>
    </row>
    <row r="271" spans="1:9" x14ac:dyDescent="0.25">
      <c r="A271" s="20" t="s">
        <v>67</v>
      </c>
      <c r="B271" s="20" t="s">
        <v>51</v>
      </c>
      <c r="C271" s="9">
        <v>8</v>
      </c>
      <c r="D271" s="9"/>
      <c r="E271" s="9"/>
      <c r="F271" s="9">
        <v>0</v>
      </c>
      <c r="G271" s="9">
        <f>F271*C271</f>
        <v>0</v>
      </c>
      <c r="H271" s="9">
        <f t="shared" si="35"/>
        <v>0</v>
      </c>
      <c r="I271" s="9">
        <f>H271*C271</f>
        <v>0</v>
      </c>
    </row>
    <row r="272" spans="1:9" ht="22.5" x14ac:dyDescent="0.25">
      <c r="A272" s="24" t="s">
        <v>68</v>
      </c>
      <c r="B272" s="24" t="s">
        <v>7</v>
      </c>
      <c r="C272" s="13"/>
      <c r="D272" s="13"/>
      <c r="E272" s="13"/>
      <c r="F272" s="13"/>
      <c r="G272" s="13">
        <f>SUM(G268:G271)</f>
        <v>0</v>
      </c>
      <c r="H272" s="13"/>
      <c r="I272" s="13">
        <f>SUM(I268:I271)</f>
        <v>0</v>
      </c>
    </row>
    <row r="273" spans="1:9" x14ac:dyDescent="0.25">
      <c r="A273" s="24" t="s">
        <v>69</v>
      </c>
      <c r="B273" s="24" t="s">
        <v>7</v>
      </c>
      <c r="C273" s="13"/>
      <c r="D273" s="13"/>
      <c r="E273" s="13"/>
      <c r="F273" s="13"/>
      <c r="G273" s="13"/>
      <c r="H273" s="13"/>
      <c r="I273" s="13"/>
    </row>
    <row r="274" spans="1:9" ht="24" x14ac:dyDescent="0.25">
      <c r="A274" s="19" t="s">
        <v>70</v>
      </c>
      <c r="B274" s="19" t="s">
        <v>7</v>
      </c>
      <c r="C274" s="8"/>
      <c r="D274" s="8"/>
      <c r="E274" s="8"/>
      <c r="F274" s="8"/>
      <c r="G274" s="8"/>
      <c r="H274" s="8"/>
      <c r="I274" s="8"/>
    </row>
    <row r="275" spans="1:9" ht="22.5" x14ac:dyDescent="0.25">
      <c r="A275" s="20" t="s">
        <v>71</v>
      </c>
      <c r="B275" s="20" t="s">
        <v>30</v>
      </c>
      <c r="C275" s="9">
        <v>1</v>
      </c>
      <c r="D275" s="9"/>
      <c r="E275" s="9"/>
      <c r="F275" s="9">
        <v>0</v>
      </c>
      <c r="G275" s="9">
        <f>F275*C275</f>
        <v>0</v>
      </c>
      <c r="H275" s="9">
        <f>F275</f>
        <v>0</v>
      </c>
      <c r="I275" s="9">
        <f>H275*C275</f>
        <v>0</v>
      </c>
    </row>
    <row r="276" spans="1:9" x14ac:dyDescent="0.25">
      <c r="A276" s="19" t="s">
        <v>72</v>
      </c>
      <c r="B276" s="19" t="s">
        <v>7</v>
      </c>
      <c r="C276" s="8"/>
      <c r="D276" s="8"/>
      <c r="E276" s="8"/>
      <c r="F276" s="8"/>
      <c r="G276" s="8"/>
      <c r="H276" s="8"/>
      <c r="I276" s="8"/>
    </row>
    <row r="277" spans="1:9" x14ac:dyDescent="0.25">
      <c r="A277" s="20" t="s">
        <v>73</v>
      </c>
      <c r="B277" s="20" t="s">
        <v>30</v>
      </c>
      <c r="C277" s="9">
        <v>1</v>
      </c>
      <c r="D277" s="9"/>
      <c r="E277" s="9"/>
      <c r="F277" s="9">
        <v>0</v>
      </c>
      <c r="G277" s="9">
        <f>F277*C277</f>
        <v>0</v>
      </c>
      <c r="H277" s="9">
        <f>F277</f>
        <v>0</v>
      </c>
      <c r="I277" s="9">
        <f>H277*C277</f>
        <v>0</v>
      </c>
    </row>
    <row r="278" spans="1:9" x14ac:dyDescent="0.25">
      <c r="A278" s="19" t="s">
        <v>76</v>
      </c>
      <c r="B278" s="19" t="s">
        <v>7</v>
      </c>
      <c r="C278" s="8"/>
      <c r="D278" s="8"/>
      <c r="E278" s="8"/>
      <c r="F278" s="8"/>
      <c r="G278" s="8"/>
      <c r="H278" s="8"/>
      <c r="I278" s="8"/>
    </row>
    <row r="279" spans="1:9" x14ac:dyDescent="0.25">
      <c r="A279" s="20" t="s">
        <v>77</v>
      </c>
      <c r="B279" s="20" t="s">
        <v>30</v>
      </c>
      <c r="C279" s="9">
        <v>6</v>
      </c>
      <c r="D279" s="9">
        <v>0</v>
      </c>
      <c r="E279" s="9">
        <f>D279*C279</f>
        <v>0</v>
      </c>
      <c r="F279" s="9">
        <v>0</v>
      </c>
      <c r="G279" s="9">
        <f>F279*C279</f>
        <v>0</v>
      </c>
      <c r="H279" s="9">
        <f>F279+D279</f>
        <v>0</v>
      </c>
      <c r="I279" s="9">
        <f>G279+E279</f>
        <v>0</v>
      </c>
    </row>
    <row r="280" spans="1:9" ht="24" x14ac:dyDescent="0.25">
      <c r="A280" s="19" t="s">
        <v>78</v>
      </c>
      <c r="B280" s="19" t="s">
        <v>7</v>
      </c>
      <c r="C280" s="8"/>
      <c r="D280" s="8"/>
      <c r="E280" s="8"/>
      <c r="F280" s="8"/>
      <c r="G280" s="8"/>
      <c r="H280" s="8"/>
      <c r="I280" s="8"/>
    </row>
    <row r="281" spans="1:9" x14ac:dyDescent="0.25">
      <c r="A281" s="20" t="s">
        <v>79</v>
      </c>
      <c r="B281" s="20" t="s">
        <v>30</v>
      </c>
      <c r="C281" s="9">
        <v>6</v>
      </c>
      <c r="D281" s="9">
        <v>0</v>
      </c>
      <c r="E281" s="9">
        <f>D281*C281</f>
        <v>0</v>
      </c>
      <c r="F281" s="9">
        <v>0</v>
      </c>
      <c r="G281" s="9">
        <f>F281*C281</f>
        <v>0</v>
      </c>
      <c r="H281" s="9">
        <f>F281+D281</f>
        <v>0</v>
      </c>
      <c r="I281" s="9">
        <f>G281+E281</f>
        <v>0</v>
      </c>
    </row>
    <row r="282" spans="1:9" x14ac:dyDescent="0.25">
      <c r="A282" s="19" t="s">
        <v>80</v>
      </c>
      <c r="B282" s="19" t="s">
        <v>7</v>
      </c>
      <c r="C282" s="8"/>
      <c r="D282" s="8"/>
      <c r="E282" s="8"/>
      <c r="F282" s="8"/>
      <c r="G282" s="8"/>
      <c r="H282" s="8"/>
      <c r="I282" s="8"/>
    </row>
    <row r="283" spans="1:9" x14ac:dyDescent="0.25">
      <c r="A283" s="20" t="s">
        <v>81</v>
      </c>
      <c r="B283" s="20" t="s">
        <v>82</v>
      </c>
      <c r="C283" s="9">
        <v>15</v>
      </c>
      <c r="D283" s="9">
        <v>0</v>
      </c>
      <c r="E283" s="9">
        <f>D283*C283</f>
        <v>0</v>
      </c>
      <c r="F283" s="9">
        <v>0</v>
      </c>
      <c r="G283" s="9">
        <f>F283*C283</f>
        <v>0</v>
      </c>
      <c r="H283" s="9">
        <f>F283+D283</f>
        <v>0</v>
      </c>
      <c r="I283" s="9">
        <f>G283+E283</f>
        <v>0</v>
      </c>
    </row>
    <row r="284" spans="1:9" x14ac:dyDescent="0.25">
      <c r="A284" s="20" t="s">
        <v>83</v>
      </c>
      <c r="B284" s="20" t="s">
        <v>30</v>
      </c>
      <c r="C284" s="9">
        <v>9</v>
      </c>
      <c r="D284" s="9">
        <v>0</v>
      </c>
      <c r="E284" s="9">
        <f>D284*C284</f>
        <v>0</v>
      </c>
      <c r="F284" s="9">
        <v>0</v>
      </c>
      <c r="G284" s="9">
        <f>F284*C284</f>
        <v>0</v>
      </c>
      <c r="H284" s="9">
        <f>F284+D284</f>
        <v>0</v>
      </c>
      <c r="I284" s="9">
        <f>G284+E284</f>
        <v>0</v>
      </c>
    </row>
    <row r="285" spans="1:9" x14ac:dyDescent="0.25">
      <c r="A285" s="19" t="s">
        <v>84</v>
      </c>
      <c r="B285" s="19" t="s">
        <v>7</v>
      </c>
      <c r="C285" s="8"/>
      <c r="D285" s="8"/>
      <c r="E285" s="8"/>
      <c r="F285" s="8"/>
      <c r="G285" s="8"/>
      <c r="H285" s="8"/>
      <c r="I285" s="8"/>
    </row>
    <row r="286" spans="1:9" x14ac:dyDescent="0.25">
      <c r="A286" s="20" t="s">
        <v>85</v>
      </c>
      <c r="B286" s="20" t="s">
        <v>30</v>
      </c>
      <c r="C286" s="9">
        <v>12</v>
      </c>
      <c r="D286" s="9"/>
      <c r="E286" s="9"/>
      <c r="F286" s="9">
        <v>0</v>
      </c>
      <c r="G286" s="9">
        <f>F286*C286</f>
        <v>0</v>
      </c>
      <c r="H286" s="9">
        <f>F286</f>
        <v>0</v>
      </c>
      <c r="I286" s="9">
        <f>H286*C286</f>
        <v>0</v>
      </c>
    </row>
    <row r="287" spans="1:9" x14ac:dyDescent="0.25">
      <c r="A287" s="24" t="s">
        <v>86</v>
      </c>
      <c r="B287" s="24" t="s">
        <v>7</v>
      </c>
      <c r="C287" s="13"/>
      <c r="D287" s="13"/>
      <c r="E287" s="13">
        <f>E284+E283+E281+E279</f>
        <v>0</v>
      </c>
      <c r="F287" s="13"/>
      <c r="G287" s="13">
        <f>G286+G284+G283+G281+G279+G277+G275</f>
        <v>0</v>
      </c>
      <c r="H287" s="13"/>
      <c r="I287" s="13">
        <f>I286+I284+I283+I281+I279+I277+I275</f>
        <v>0</v>
      </c>
    </row>
    <row r="288" spans="1:9" x14ac:dyDescent="0.25">
      <c r="A288" s="24" t="s">
        <v>87</v>
      </c>
      <c r="B288" s="24" t="s">
        <v>7</v>
      </c>
      <c r="C288" s="13"/>
      <c r="D288" s="13"/>
      <c r="E288" s="13"/>
      <c r="F288" s="13"/>
      <c r="G288" s="13"/>
      <c r="H288" s="13"/>
      <c r="I288" s="13"/>
    </row>
    <row r="289" spans="1:9" x14ac:dyDescent="0.25">
      <c r="A289" s="20" t="s">
        <v>88</v>
      </c>
      <c r="B289" s="20" t="s">
        <v>30</v>
      </c>
      <c r="C289" s="9">
        <v>1</v>
      </c>
      <c r="D289" s="9"/>
      <c r="E289" s="9"/>
      <c r="F289" s="9">
        <v>0</v>
      </c>
      <c r="G289" s="9">
        <f>F289*C289</f>
        <v>0</v>
      </c>
      <c r="H289" s="9">
        <f>F289</f>
        <v>0</v>
      </c>
      <c r="I289" s="9">
        <f>H289*C289</f>
        <v>0</v>
      </c>
    </row>
    <row r="290" spans="1:9" ht="24" x14ac:dyDescent="0.25">
      <c r="A290" s="19" t="s">
        <v>89</v>
      </c>
      <c r="B290" s="19" t="s">
        <v>7</v>
      </c>
      <c r="C290" s="8"/>
      <c r="D290" s="8"/>
      <c r="E290" s="8"/>
      <c r="F290" s="8"/>
      <c r="G290" s="8"/>
      <c r="H290" s="8"/>
      <c r="I290" s="8"/>
    </row>
    <row r="291" spans="1:9" x14ac:dyDescent="0.25">
      <c r="A291" s="20" t="s">
        <v>90</v>
      </c>
      <c r="B291" s="20" t="s">
        <v>30</v>
      </c>
      <c r="C291" s="9">
        <v>1</v>
      </c>
      <c r="D291" s="9"/>
      <c r="E291" s="9"/>
      <c r="F291" s="9">
        <v>0</v>
      </c>
      <c r="G291" s="9">
        <f>F291*C291</f>
        <v>0</v>
      </c>
      <c r="H291" s="9">
        <f>F291</f>
        <v>0</v>
      </c>
      <c r="I291" s="9">
        <f>H291*C291</f>
        <v>0</v>
      </c>
    </row>
    <row r="292" spans="1:9" ht="24" x14ac:dyDescent="0.25">
      <c r="A292" s="19" t="s">
        <v>231</v>
      </c>
      <c r="B292" s="19" t="s">
        <v>7</v>
      </c>
      <c r="C292" s="8"/>
      <c r="D292" s="8"/>
      <c r="E292" s="8"/>
      <c r="F292" s="8"/>
      <c r="G292" s="8"/>
      <c r="H292" s="8"/>
      <c r="I292" s="8"/>
    </row>
    <row r="293" spans="1:9" x14ac:dyDescent="0.25">
      <c r="A293" s="20" t="s">
        <v>175</v>
      </c>
      <c r="B293" s="20" t="s">
        <v>30</v>
      </c>
      <c r="C293" s="9">
        <v>1</v>
      </c>
      <c r="D293" s="9">
        <v>0</v>
      </c>
      <c r="E293" s="9">
        <f>D293*C293</f>
        <v>0</v>
      </c>
      <c r="F293" s="9">
        <v>0</v>
      </c>
      <c r="G293" s="9">
        <f>F293*C293</f>
        <v>0</v>
      </c>
      <c r="H293" s="9">
        <f>F293+D293</f>
        <v>0</v>
      </c>
      <c r="I293" s="9">
        <f>G293+E293</f>
        <v>0</v>
      </c>
    </row>
    <row r="294" spans="1:9" ht="24" x14ac:dyDescent="0.25">
      <c r="A294" s="19" t="s">
        <v>92</v>
      </c>
      <c r="B294" s="19" t="s">
        <v>7</v>
      </c>
      <c r="C294" s="8"/>
      <c r="D294" s="8"/>
      <c r="E294" s="8"/>
      <c r="F294" s="8"/>
      <c r="G294" s="8"/>
      <c r="H294" s="8"/>
      <c r="I294" s="8"/>
    </row>
    <row r="295" spans="1:9" ht="22.5" x14ac:dyDescent="0.25">
      <c r="A295" s="20" t="s">
        <v>93</v>
      </c>
      <c r="B295" s="20" t="s">
        <v>30</v>
      </c>
      <c r="C295" s="9">
        <v>1</v>
      </c>
      <c r="D295" s="9">
        <v>0</v>
      </c>
      <c r="E295" s="9">
        <f>D295*C295</f>
        <v>0</v>
      </c>
      <c r="F295" s="9">
        <v>0</v>
      </c>
      <c r="G295" s="9">
        <f>F295*C295</f>
        <v>0</v>
      </c>
      <c r="H295" s="9">
        <f>F295+D295</f>
        <v>0</v>
      </c>
      <c r="I295" s="9">
        <f>G295+E295</f>
        <v>0</v>
      </c>
    </row>
    <row r="296" spans="1:9" x14ac:dyDescent="0.25">
      <c r="A296" s="19" t="s">
        <v>232</v>
      </c>
      <c r="B296" s="19" t="s">
        <v>7</v>
      </c>
      <c r="C296" s="8"/>
      <c r="D296" s="8"/>
      <c r="E296" s="8"/>
      <c r="F296" s="8"/>
      <c r="G296" s="8"/>
      <c r="H296" s="8"/>
      <c r="I296" s="8"/>
    </row>
    <row r="297" spans="1:9" x14ac:dyDescent="0.25">
      <c r="A297" s="20" t="s">
        <v>94</v>
      </c>
      <c r="B297" s="20" t="s">
        <v>30</v>
      </c>
      <c r="C297" s="9">
        <v>3</v>
      </c>
      <c r="D297" s="9">
        <v>0</v>
      </c>
      <c r="E297" s="9">
        <f>D297*C297</f>
        <v>0</v>
      </c>
      <c r="F297" s="9">
        <v>0</v>
      </c>
      <c r="G297" s="9">
        <f>F297*C297</f>
        <v>0</v>
      </c>
      <c r="H297" s="9">
        <f>F297+D297</f>
        <v>0</v>
      </c>
      <c r="I297" s="9">
        <f>G297+E297</f>
        <v>0</v>
      </c>
    </row>
    <row r="298" spans="1:9" x14ac:dyDescent="0.25">
      <c r="A298" s="19" t="s">
        <v>233</v>
      </c>
      <c r="B298" s="19" t="s">
        <v>7</v>
      </c>
      <c r="C298" s="8"/>
      <c r="D298" s="8"/>
      <c r="E298" s="8"/>
      <c r="F298" s="8"/>
      <c r="G298" s="8"/>
      <c r="H298" s="8"/>
      <c r="I298" s="8"/>
    </row>
    <row r="299" spans="1:9" x14ac:dyDescent="0.25">
      <c r="A299" s="20" t="s">
        <v>95</v>
      </c>
      <c r="B299" s="20" t="s">
        <v>30</v>
      </c>
      <c r="C299" s="9">
        <v>1</v>
      </c>
      <c r="D299" s="9">
        <v>0</v>
      </c>
      <c r="E299" s="9">
        <f>D299*C299</f>
        <v>0</v>
      </c>
      <c r="F299" s="9">
        <v>0</v>
      </c>
      <c r="G299" s="9">
        <f>F299*C299</f>
        <v>0</v>
      </c>
      <c r="H299" s="9">
        <f>F299+D299</f>
        <v>0</v>
      </c>
      <c r="I299" s="9">
        <f>G299+E299</f>
        <v>0</v>
      </c>
    </row>
    <row r="300" spans="1:9" x14ac:dyDescent="0.25">
      <c r="A300" s="19" t="s">
        <v>38</v>
      </c>
      <c r="B300" s="19" t="s">
        <v>7</v>
      </c>
      <c r="C300" s="8"/>
      <c r="D300" s="8"/>
      <c r="E300" s="8"/>
      <c r="F300" s="8"/>
      <c r="G300" s="8"/>
      <c r="H300" s="8"/>
      <c r="I300" s="8"/>
    </row>
    <row r="301" spans="1:9" x14ac:dyDescent="0.25">
      <c r="A301" s="20" t="s">
        <v>96</v>
      </c>
      <c r="B301" s="20" t="s">
        <v>30</v>
      </c>
      <c r="C301" s="9">
        <v>1</v>
      </c>
      <c r="D301" s="9">
        <v>0</v>
      </c>
      <c r="E301" s="9">
        <f>D301*C301</f>
        <v>0</v>
      </c>
      <c r="F301" s="9">
        <v>0</v>
      </c>
      <c r="G301" s="9">
        <f>F301*C301</f>
        <v>0</v>
      </c>
      <c r="H301" s="9">
        <f>F301+D301</f>
        <v>0</v>
      </c>
      <c r="I301" s="9">
        <f>G301+E301</f>
        <v>0</v>
      </c>
    </row>
    <row r="302" spans="1:9" x14ac:dyDescent="0.25">
      <c r="A302" s="19" t="s">
        <v>97</v>
      </c>
      <c r="B302" s="19" t="s">
        <v>7</v>
      </c>
      <c r="C302" s="8"/>
      <c r="D302" s="8"/>
      <c r="E302" s="8"/>
      <c r="F302" s="8"/>
      <c r="G302" s="8"/>
      <c r="H302" s="8"/>
      <c r="I302" s="8"/>
    </row>
    <row r="303" spans="1:9" x14ac:dyDescent="0.25">
      <c r="A303" s="20" t="s">
        <v>98</v>
      </c>
      <c r="B303" s="20" t="s">
        <v>30</v>
      </c>
      <c r="C303" s="9">
        <v>1</v>
      </c>
      <c r="D303" s="9">
        <v>0</v>
      </c>
      <c r="E303" s="9">
        <f t="shared" ref="E303:E308" si="36">D303*C303</f>
        <v>0</v>
      </c>
      <c r="F303" s="9">
        <v>0</v>
      </c>
      <c r="G303" s="9">
        <f>F303*C303</f>
        <v>0</v>
      </c>
      <c r="H303" s="9">
        <f t="shared" ref="H303:I305" si="37">F303+D303</f>
        <v>0</v>
      </c>
      <c r="I303" s="9">
        <f t="shared" si="37"/>
        <v>0</v>
      </c>
    </row>
    <row r="304" spans="1:9" x14ac:dyDescent="0.25">
      <c r="A304" s="20" t="s">
        <v>99</v>
      </c>
      <c r="B304" s="20" t="s">
        <v>30</v>
      </c>
      <c r="C304" s="9">
        <v>1</v>
      </c>
      <c r="D304" s="9">
        <v>0</v>
      </c>
      <c r="E304" s="9">
        <f t="shared" si="36"/>
        <v>0</v>
      </c>
      <c r="F304" s="9">
        <v>0</v>
      </c>
      <c r="G304" s="9">
        <f>F304*C304</f>
        <v>0</v>
      </c>
      <c r="H304" s="9">
        <f t="shared" si="37"/>
        <v>0</v>
      </c>
      <c r="I304" s="9">
        <f t="shared" si="37"/>
        <v>0</v>
      </c>
    </row>
    <row r="305" spans="1:9" x14ac:dyDescent="0.25">
      <c r="A305" s="20" t="s">
        <v>100</v>
      </c>
      <c r="B305" s="20" t="s">
        <v>30</v>
      </c>
      <c r="C305" s="9">
        <v>1</v>
      </c>
      <c r="D305" s="9">
        <v>0</v>
      </c>
      <c r="E305" s="9">
        <f t="shared" si="36"/>
        <v>0</v>
      </c>
      <c r="F305" s="9">
        <v>0</v>
      </c>
      <c r="G305" s="9">
        <f>F305*C305</f>
        <v>0</v>
      </c>
      <c r="H305" s="9">
        <f t="shared" si="37"/>
        <v>0</v>
      </c>
      <c r="I305" s="9">
        <f t="shared" si="37"/>
        <v>0</v>
      </c>
    </row>
    <row r="306" spans="1:9" x14ac:dyDescent="0.25">
      <c r="A306" s="20" t="s">
        <v>101</v>
      </c>
      <c r="B306" s="20" t="s">
        <v>30</v>
      </c>
      <c r="C306" s="9">
        <v>3</v>
      </c>
      <c r="D306" s="9">
        <v>0</v>
      </c>
      <c r="E306" s="9">
        <f t="shared" si="36"/>
        <v>0</v>
      </c>
      <c r="F306" s="9"/>
      <c r="G306" s="9"/>
      <c r="H306" s="9">
        <f>D306</f>
        <v>0</v>
      </c>
      <c r="I306" s="9">
        <f>D306*C306</f>
        <v>0</v>
      </c>
    </row>
    <row r="307" spans="1:9" ht="22.5" x14ac:dyDescent="0.25">
      <c r="A307" s="20" t="s">
        <v>102</v>
      </c>
      <c r="B307" s="20" t="s">
        <v>30</v>
      </c>
      <c r="C307" s="9">
        <v>1</v>
      </c>
      <c r="D307" s="9">
        <v>0</v>
      </c>
      <c r="E307" s="9">
        <f t="shared" si="36"/>
        <v>0</v>
      </c>
      <c r="F307" s="9"/>
      <c r="G307" s="9"/>
      <c r="H307" s="9">
        <f>D307</f>
        <v>0</v>
      </c>
      <c r="I307" s="9">
        <f>D307*C307</f>
        <v>0</v>
      </c>
    </row>
    <row r="308" spans="1:9" ht="22.5" x14ac:dyDescent="0.25">
      <c r="A308" s="20" t="s">
        <v>103</v>
      </c>
      <c r="B308" s="20" t="s">
        <v>30</v>
      </c>
      <c r="C308" s="9">
        <v>2</v>
      </c>
      <c r="D308" s="9">
        <v>0</v>
      </c>
      <c r="E308" s="9">
        <f t="shared" si="36"/>
        <v>0</v>
      </c>
      <c r="F308" s="9"/>
      <c r="G308" s="9"/>
      <c r="H308" s="9">
        <f>D308</f>
        <v>0</v>
      </c>
      <c r="I308" s="9">
        <f>D308*C308</f>
        <v>0</v>
      </c>
    </row>
    <row r="309" spans="1:9" x14ac:dyDescent="0.25">
      <c r="A309" s="19" t="s">
        <v>104</v>
      </c>
      <c r="B309" s="19" t="s">
        <v>7</v>
      </c>
      <c r="C309" s="8"/>
      <c r="D309" s="8"/>
      <c r="E309" s="8"/>
      <c r="F309" s="8"/>
      <c r="G309" s="8"/>
      <c r="H309" s="8"/>
      <c r="I309" s="8"/>
    </row>
    <row r="310" spans="1:9" ht="22.5" x14ac:dyDescent="0.25">
      <c r="A310" s="20" t="s">
        <v>105</v>
      </c>
      <c r="B310" s="20" t="s">
        <v>30</v>
      </c>
      <c r="C310" s="9">
        <v>1</v>
      </c>
      <c r="D310" s="9">
        <v>0</v>
      </c>
      <c r="E310" s="9">
        <f>D310*C310</f>
        <v>0</v>
      </c>
      <c r="F310" s="9">
        <v>0</v>
      </c>
      <c r="G310" s="9">
        <f>F310*C310</f>
        <v>0</v>
      </c>
      <c r="H310" s="9">
        <f>F310+D310</f>
        <v>0</v>
      </c>
      <c r="I310" s="9">
        <f>G310+E310</f>
        <v>0</v>
      </c>
    </row>
    <row r="311" spans="1:9" x14ac:dyDescent="0.25">
      <c r="A311" s="19" t="s">
        <v>106</v>
      </c>
      <c r="B311" s="19" t="s">
        <v>7</v>
      </c>
      <c r="C311" s="8"/>
      <c r="D311" s="8"/>
      <c r="E311" s="8"/>
      <c r="F311" s="8"/>
      <c r="G311" s="8"/>
      <c r="H311" s="8"/>
      <c r="I311" s="8"/>
    </row>
    <row r="312" spans="1:9" x14ac:dyDescent="0.25">
      <c r="A312" s="20" t="s">
        <v>61</v>
      </c>
      <c r="B312" s="20" t="s">
        <v>30</v>
      </c>
      <c r="C312" s="9">
        <v>2</v>
      </c>
      <c r="D312" s="9">
        <v>0</v>
      </c>
      <c r="E312" s="9">
        <f>D312*C312</f>
        <v>0</v>
      </c>
      <c r="F312" s="9">
        <v>0</v>
      </c>
      <c r="G312" s="9">
        <f>F312*C312</f>
        <v>0</v>
      </c>
      <c r="H312" s="9">
        <f t="shared" ref="H312:I314" si="38">F312+D312</f>
        <v>0</v>
      </c>
      <c r="I312" s="9">
        <f t="shared" si="38"/>
        <v>0</v>
      </c>
    </row>
    <row r="313" spans="1:9" x14ac:dyDescent="0.25">
      <c r="A313" s="20" t="s">
        <v>107</v>
      </c>
      <c r="B313" s="20" t="s">
        <v>30</v>
      </c>
      <c r="C313" s="9">
        <v>1</v>
      </c>
      <c r="D313" s="9">
        <v>0</v>
      </c>
      <c r="E313" s="9">
        <f>D313*C313</f>
        <v>0</v>
      </c>
      <c r="F313" s="9">
        <v>0</v>
      </c>
      <c r="G313" s="9">
        <f>F313*C313</f>
        <v>0</v>
      </c>
      <c r="H313" s="9">
        <f t="shared" si="38"/>
        <v>0</v>
      </c>
      <c r="I313" s="9">
        <f t="shared" si="38"/>
        <v>0</v>
      </c>
    </row>
    <row r="314" spans="1:9" x14ac:dyDescent="0.25">
      <c r="A314" s="20" t="s">
        <v>108</v>
      </c>
      <c r="B314" s="20" t="s">
        <v>30</v>
      </c>
      <c r="C314" s="9">
        <v>1</v>
      </c>
      <c r="D314" s="9">
        <v>0</v>
      </c>
      <c r="E314" s="9">
        <f>D314*C314</f>
        <v>0</v>
      </c>
      <c r="F314" s="9">
        <v>0</v>
      </c>
      <c r="G314" s="9">
        <f>F314*C314</f>
        <v>0</v>
      </c>
      <c r="H314" s="9">
        <f t="shared" si="38"/>
        <v>0</v>
      </c>
      <c r="I314" s="9">
        <f t="shared" si="38"/>
        <v>0</v>
      </c>
    </row>
    <row r="315" spans="1:9" ht="22.5" x14ac:dyDescent="0.25">
      <c r="A315" s="20" t="s">
        <v>109</v>
      </c>
      <c r="B315" s="20" t="s">
        <v>30</v>
      </c>
      <c r="C315" s="9">
        <v>1</v>
      </c>
      <c r="D315" s="9">
        <v>0</v>
      </c>
      <c r="E315" s="9">
        <f>D315*C315</f>
        <v>0</v>
      </c>
      <c r="F315" s="9"/>
      <c r="G315" s="9"/>
      <c r="H315" s="9">
        <f>D315</f>
        <v>0</v>
      </c>
      <c r="I315" s="9">
        <f>D315*C315</f>
        <v>0</v>
      </c>
    </row>
    <row r="316" spans="1:9" ht="24" x14ac:dyDescent="0.25">
      <c r="A316" s="19" t="s">
        <v>110</v>
      </c>
      <c r="B316" s="19" t="s">
        <v>7</v>
      </c>
      <c r="C316" s="8"/>
      <c r="D316" s="8"/>
      <c r="E316" s="8"/>
      <c r="F316" s="8"/>
      <c r="G316" s="8"/>
      <c r="H316" s="8"/>
      <c r="I316" s="8"/>
    </row>
    <row r="317" spans="1:9" ht="22.5" x14ac:dyDescent="0.25">
      <c r="A317" s="20" t="s">
        <v>111</v>
      </c>
      <c r="B317" s="20" t="s">
        <v>30</v>
      </c>
      <c r="C317" s="9">
        <v>2</v>
      </c>
      <c r="D317" s="9">
        <v>0</v>
      </c>
      <c r="E317" s="9">
        <f>D317*C317</f>
        <v>0</v>
      </c>
      <c r="F317" s="9">
        <v>0</v>
      </c>
      <c r="G317" s="9">
        <f>F317*C317</f>
        <v>0</v>
      </c>
      <c r="H317" s="9">
        <f>F317+D317</f>
        <v>0</v>
      </c>
      <c r="I317" s="9">
        <f>G317+E317</f>
        <v>0</v>
      </c>
    </row>
    <row r="318" spans="1:9" ht="46.5" x14ac:dyDescent="0.25">
      <c r="A318" s="19" t="s">
        <v>234</v>
      </c>
      <c r="B318" s="19" t="s">
        <v>7</v>
      </c>
      <c r="C318" s="8"/>
      <c r="D318" s="8"/>
      <c r="E318" s="8"/>
      <c r="F318" s="8"/>
      <c r="G318" s="8"/>
      <c r="H318" s="8"/>
      <c r="I318" s="8"/>
    </row>
    <row r="319" spans="1:9" x14ac:dyDescent="0.25">
      <c r="A319" s="20" t="s">
        <v>112</v>
      </c>
      <c r="B319" s="20" t="s">
        <v>30</v>
      </c>
      <c r="C319" s="9">
        <v>20</v>
      </c>
      <c r="D319" s="9">
        <v>0</v>
      </c>
      <c r="E319" s="9">
        <f>D319*C319</f>
        <v>0</v>
      </c>
      <c r="F319" s="9"/>
      <c r="G319" s="9"/>
      <c r="H319" s="9">
        <f>D319</f>
        <v>0</v>
      </c>
      <c r="I319" s="9">
        <f>D319*C319</f>
        <v>0</v>
      </c>
    </row>
    <row r="320" spans="1:9" x14ac:dyDescent="0.25">
      <c r="A320" s="20" t="s">
        <v>113</v>
      </c>
      <c r="B320" s="20" t="s">
        <v>30</v>
      </c>
      <c r="C320" s="9">
        <v>30</v>
      </c>
      <c r="D320" s="9">
        <v>0</v>
      </c>
      <c r="E320" s="9">
        <f>D320*C320</f>
        <v>0</v>
      </c>
      <c r="F320" s="9"/>
      <c r="G320" s="9"/>
      <c r="H320" s="9">
        <f>D320</f>
        <v>0</v>
      </c>
      <c r="I320" s="9">
        <f>D320*C320</f>
        <v>0</v>
      </c>
    </row>
    <row r="321" spans="1:9" ht="22.5" x14ac:dyDescent="0.25">
      <c r="A321" s="20" t="s">
        <v>114</v>
      </c>
      <c r="B321" s="20" t="s">
        <v>30</v>
      </c>
      <c r="C321" s="9">
        <v>16</v>
      </c>
      <c r="D321" s="9">
        <v>0</v>
      </c>
      <c r="E321" s="9">
        <f>D321*C321</f>
        <v>0</v>
      </c>
      <c r="F321" s="9"/>
      <c r="G321" s="9"/>
      <c r="H321" s="9">
        <f>D321</f>
        <v>0</v>
      </c>
      <c r="I321" s="9">
        <f>D321*C321</f>
        <v>0</v>
      </c>
    </row>
    <row r="322" spans="1:9" x14ac:dyDescent="0.25">
      <c r="A322" s="20" t="s">
        <v>115</v>
      </c>
      <c r="B322" s="20" t="s">
        <v>30</v>
      </c>
      <c r="C322" s="9">
        <v>35</v>
      </c>
      <c r="D322" s="9">
        <v>0</v>
      </c>
      <c r="E322" s="9">
        <f>D322*C322</f>
        <v>0</v>
      </c>
      <c r="F322" s="9"/>
      <c r="G322" s="9"/>
      <c r="H322" s="9">
        <f>D322</f>
        <v>0</v>
      </c>
      <c r="I322" s="9">
        <f>D322*C322</f>
        <v>0</v>
      </c>
    </row>
    <row r="323" spans="1:9" x14ac:dyDescent="0.25">
      <c r="A323" s="20" t="s">
        <v>116</v>
      </c>
      <c r="B323" s="20" t="s">
        <v>30</v>
      </c>
      <c r="C323" s="9">
        <v>10</v>
      </c>
      <c r="D323" s="9">
        <v>0</v>
      </c>
      <c r="E323" s="9">
        <f>D323*C323</f>
        <v>0</v>
      </c>
      <c r="F323" s="9"/>
      <c r="G323" s="9"/>
      <c r="H323" s="9">
        <f>D323</f>
        <v>0</v>
      </c>
      <c r="I323" s="9">
        <f>D323*C323</f>
        <v>0</v>
      </c>
    </row>
    <row r="324" spans="1:9" x14ac:dyDescent="0.25">
      <c r="A324" s="19" t="s">
        <v>117</v>
      </c>
      <c r="B324" s="19" t="s">
        <v>7</v>
      </c>
      <c r="C324" s="8"/>
      <c r="D324" s="8"/>
      <c r="E324" s="8"/>
      <c r="F324" s="8"/>
      <c r="G324" s="8"/>
      <c r="H324" s="8"/>
      <c r="I324" s="8"/>
    </row>
    <row r="325" spans="1:9" x14ac:dyDescent="0.25">
      <c r="A325" s="20" t="s">
        <v>118</v>
      </c>
      <c r="B325" s="20" t="s">
        <v>30</v>
      </c>
      <c r="C325" s="9">
        <v>4</v>
      </c>
      <c r="D325" s="9">
        <v>0</v>
      </c>
      <c r="E325" s="9">
        <f>D325*C325</f>
        <v>0</v>
      </c>
      <c r="F325" s="9"/>
      <c r="G325" s="9"/>
      <c r="H325" s="9">
        <f>D325</f>
        <v>0</v>
      </c>
      <c r="I325" s="9">
        <f>D325*C325</f>
        <v>0</v>
      </c>
    </row>
    <row r="326" spans="1:9" x14ac:dyDescent="0.25">
      <c r="A326" s="19" t="s">
        <v>119</v>
      </c>
      <c r="B326" s="19" t="s">
        <v>7</v>
      </c>
      <c r="C326" s="8"/>
      <c r="D326" s="8"/>
      <c r="E326" s="8"/>
      <c r="F326" s="8"/>
      <c r="G326" s="8"/>
      <c r="H326" s="8"/>
      <c r="I326" s="8"/>
    </row>
    <row r="327" spans="1:9" x14ac:dyDescent="0.25">
      <c r="A327" s="20" t="s">
        <v>120</v>
      </c>
      <c r="B327" s="20" t="s">
        <v>30</v>
      </c>
      <c r="C327" s="9">
        <v>3</v>
      </c>
      <c r="D327" s="9">
        <v>0</v>
      </c>
      <c r="E327" s="9">
        <f>D327*C327</f>
        <v>0</v>
      </c>
      <c r="F327" s="9"/>
      <c r="G327" s="9"/>
      <c r="H327" s="9">
        <f>D327</f>
        <v>0</v>
      </c>
      <c r="I327" s="9">
        <f>D327*C327</f>
        <v>0</v>
      </c>
    </row>
    <row r="328" spans="1:9" ht="22.5" x14ac:dyDescent="0.25">
      <c r="A328" s="20" t="s">
        <v>121</v>
      </c>
      <c r="B328" s="20" t="s">
        <v>30</v>
      </c>
      <c r="C328" s="9">
        <v>1</v>
      </c>
      <c r="D328" s="9">
        <v>0</v>
      </c>
      <c r="E328" s="9">
        <f>D328*C328</f>
        <v>0</v>
      </c>
      <c r="F328" s="9">
        <v>0</v>
      </c>
      <c r="G328" s="9">
        <f>F328*C328</f>
        <v>0</v>
      </c>
      <c r="H328" s="9">
        <f>F328+D328</f>
        <v>0</v>
      </c>
      <c r="I328" s="9">
        <f>G328+E328</f>
        <v>0</v>
      </c>
    </row>
    <row r="329" spans="1:9" x14ac:dyDescent="0.25">
      <c r="A329" s="24" t="s">
        <v>122</v>
      </c>
      <c r="B329" s="24" t="s">
        <v>7</v>
      </c>
      <c r="C329" s="13"/>
      <c r="D329" s="13"/>
      <c r="E329" s="13">
        <f>E328+E327+E325+E323+E322+E321+E320+E319+E317+E315+E314+E313+E312+E310+E308+E307+E306+E305+E304+E303+E301+E299+E297++E295+E293</f>
        <v>0</v>
      </c>
      <c r="F329" s="13"/>
      <c r="G329" s="13">
        <f>G328+G317+G314+G313+G312+G310+G305+G304+G303+G301+G299+G297+G295+G293+G291+G289</f>
        <v>0</v>
      </c>
      <c r="H329" s="13"/>
      <c r="I329" s="13">
        <f>I328+I327+I325+I323+I322+I321+I320+I319+I317+I315+I314+I313+I312+I310+I308+I307+I306+I305+I304+I303+I301+I299++I297+I295+I293+I291+I289</f>
        <v>0</v>
      </c>
    </row>
    <row r="330" spans="1:9" x14ac:dyDescent="0.25">
      <c r="A330" s="24" t="s">
        <v>123</v>
      </c>
      <c r="B330" s="24" t="s">
        <v>7</v>
      </c>
      <c r="C330" s="13"/>
      <c r="D330" s="13"/>
      <c r="E330" s="13"/>
      <c r="F330" s="13"/>
      <c r="G330" s="13"/>
      <c r="H330" s="13"/>
      <c r="I330" s="13"/>
    </row>
    <row r="331" spans="1:9" x14ac:dyDescent="0.25">
      <c r="A331" s="19" t="s">
        <v>186</v>
      </c>
      <c r="B331" s="19" t="s">
        <v>7</v>
      </c>
      <c r="C331" s="8"/>
      <c r="D331" s="8"/>
      <c r="E331" s="8"/>
      <c r="F331" s="8"/>
      <c r="G331" s="8"/>
      <c r="H331" s="8"/>
      <c r="I331" s="8"/>
    </row>
    <row r="332" spans="1:9" x14ac:dyDescent="0.25">
      <c r="A332" s="20" t="s">
        <v>124</v>
      </c>
      <c r="B332" s="20" t="s">
        <v>82</v>
      </c>
      <c r="C332" s="9">
        <v>10</v>
      </c>
      <c r="D332" s="9">
        <v>0</v>
      </c>
      <c r="E332" s="9">
        <f t="shared" ref="E332:E339" si="39">D332*C332</f>
        <v>0</v>
      </c>
      <c r="F332" s="9">
        <v>0</v>
      </c>
      <c r="G332" s="9">
        <f t="shared" ref="G332:G339" si="40">F332*C332</f>
        <v>0</v>
      </c>
      <c r="H332" s="9">
        <f t="shared" ref="H332:I339" si="41">F332+D332</f>
        <v>0</v>
      </c>
      <c r="I332" s="9">
        <f t="shared" si="41"/>
        <v>0</v>
      </c>
    </row>
    <row r="333" spans="1:9" x14ac:dyDescent="0.25">
      <c r="A333" s="20" t="s">
        <v>125</v>
      </c>
      <c r="B333" s="20" t="s">
        <v>82</v>
      </c>
      <c r="C333" s="9">
        <v>10</v>
      </c>
      <c r="D333" s="9">
        <v>0</v>
      </c>
      <c r="E333" s="9">
        <f t="shared" si="39"/>
        <v>0</v>
      </c>
      <c r="F333" s="9">
        <v>0</v>
      </c>
      <c r="G333" s="9">
        <f t="shared" si="40"/>
        <v>0</v>
      </c>
      <c r="H333" s="9">
        <f t="shared" si="41"/>
        <v>0</v>
      </c>
      <c r="I333" s="9">
        <f t="shared" si="41"/>
        <v>0</v>
      </c>
    </row>
    <row r="334" spans="1:9" x14ac:dyDescent="0.25">
      <c r="A334" s="20" t="s">
        <v>126</v>
      </c>
      <c r="B334" s="20" t="s">
        <v>82</v>
      </c>
      <c r="C334" s="9">
        <v>5</v>
      </c>
      <c r="D334" s="9">
        <v>0</v>
      </c>
      <c r="E334" s="9">
        <f t="shared" si="39"/>
        <v>0</v>
      </c>
      <c r="F334" s="9">
        <v>0</v>
      </c>
      <c r="G334" s="9">
        <f t="shared" si="40"/>
        <v>0</v>
      </c>
      <c r="H334" s="9">
        <f t="shared" si="41"/>
        <v>0</v>
      </c>
      <c r="I334" s="9">
        <f t="shared" si="41"/>
        <v>0</v>
      </c>
    </row>
    <row r="335" spans="1:9" x14ac:dyDescent="0.25">
      <c r="A335" s="20" t="s">
        <v>127</v>
      </c>
      <c r="B335" s="20" t="s">
        <v>82</v>
      </c>
      <c r="C335" s="9">
        <v>5</v>
      </c>
      <c r="D335" s="9">
        <v>0</v>
      </c>
      <c r="E335" s="9">
        <f t="shared" si="39"/>
        <v>0</v>
      </c>
      <c r="F335" s="9">
        <v>0</v>
      </c>
      <c r="G335" s="9">
        <f t="shared" si="40"/>
        <v>0</v>
      </c>
      <c r="H335" s="9">
        <f t="shared" si="41"/>
        <v>0</v>
      </c>
      <c r="I335" s="9">
        <f t="shared" si="41"/>
        <v>0</v>
      </c>
    </row>
    <row r="336" spans="1:9" x14ac:dyDescent="0.25">
      <c r="A336" s="20" t="s">
        <v>128</v>
      </c>
      <c r="B336" s="20" t="s">
        <v>82</v>
      </c>
      <c r="C336" s="9">
        <v>30</v>
      </c>
      <c r="D336" s="9">
        <v>0</v>
      </c>
      <c r="E336" s="9">
        <f t="shared" si="39"/>
        <v>0</v>
      </c>
      <c r="F336" s="9">
        <v>0</v>
      </c>
      <c r="G336" s="9">
        <f t="shared" si="40"/>
        <v>0</v>
      </c>
      <c r="H336" s="9">
        <f t="shared" si="41"/>
        <v>0</v>
      </c>
      <c r="I336" s="9">
        <f t="shared" si="41"/>
        <v>0</v>
      </c>
    </row>
    <row r="337" spans="1:10" x14ac:dyDescent="0.25">
      <c r="A337" s="20" t="s">
        <v>129</v>
      </c>
      <c r="B337" s="20" t="s">
        <v>82</v>
      </c>
      <c r="C337" s="9">
        <v>20</v>
      </c>
      <c r="D337" s="9">
        <v>0</v>
      </c>
      <c r="E337" s="9">
        <f t="shared" si="39"/>
        <v>0</v>
      </c>
      <c r="F337" s="9">
        <v>0</v>
      </c>
      <c r="G337" s="9">
        <f t="shared" si="40"/>
        <v>0</v>
      </c>
      <c r="H337" s="9">
        <f t="shared" si="41"/>
        <v>0</v>
      </c>
      <c r="I337" s="9">
        <f t="shared" si="41"/>
        <v>0</v>
      </c>
    </row>
    <row r="338" spans="1:10" x14ac:dyDescent="0.25">
      <c r="A338" s="20" t="s">
        <v>130</v>
      </c>
      <c r="B338" s="20" t="s">
        <v>82</v>
      </c>
      <c r="C338" s="9">
        <v>10</v>
      </c>
      <c r="D338" s="9">
        <v>0</v>
      </c>
      <c r="E338" s="9">
        <f t="shared" si="39"/>
        <v>0</v>
      </c>
      <c r="F338" s="9">
        <v>0</v>
      </c>
      <c r="G338" s="9">
        <f t="shared" si="40"/>
        <v>0</v>
      </c>
      <c r="H338" s="9">
        <f t="shared" si="41"/>
        <v>0</v>
      </c>
      <c r="I338" s="9">
        <f t="shared" si="41"/>
        <v>0</v>
      </c>
    </row>
    <row r="339" spans="1:10" x14ac:dyDescent="0.25">
      <c r="A339" s="20" t="s">
        <v>131</v>
      </c>
      <c r="B339" s="20" t="s">
        <v>82</v>
      </c>
      <c r="C339" s="9">
        <v>10</v>
      </c>
      <c r="D339" s="9">
        <v>0</v>
      </c>
      <c r="E339" s="9">
        <f t="shared" si="39"/>
        <v>0</v>
      </c>
      <c r="F339" s="9">
        <v>0</v>
      </c>
      <c r="G339" s="9">
        <f t="shared" si="40"/>
        <v>0</v>
      </c>
      <c r="H339" s="9">
        <f t="shared" si="41"/>
        <v>0</v>
      </c>
      <c r="I339" s="9">
        <f t="shared" si="41"/>
        <v>0</v>
      </c>
    </row>
    <row r="340" spans="1:10" x14ac:dyDescent="0.25">
      <c r="A340" s="19" t="s">
        <v>132</v>
      </c>
      <c r="B340" s="19" t="s">
        <v>7</v>
      </c>
      <c r="C340" s="8"/>
      <c r="D340" s="8"/>
      <c r="E340" s="8"/>
      <c r="F340" s="8"/>
      <c r="G340" s="8"/>
      <c r="H340" s="8"/>
      <c r="I340" s="8"/>
    </row>
    <row r="341" spans="1:10" x14ac:dyDescent="0.25">
      <c r="A341" s="20" t="s">
        <v>133</v>
      </c>
      <c r="B341" s="20" t="s">
        <v>30</v>
      </c>
      <c r="C341" s="9">
        <v>10</v>
      </c>
      <c r="D341" s="9">
        <v>0</v>
      </c>
      <c r="E341" s="9">
        <f>D341*C341</f>
        <v>0</v>
      </c>
      <c r="F341" s="9"/>
      <c r="G341" s="9"/>
      <c r="H341" s="9">
        <f>D341</f>
        <v>0</v>
      </c>
      <c r="I341" s="9">
        <f>D341*C341</f>
        <v>0</v>
      </c>
      <c r="J341" s="28"/>
    </row>
    <row r="342" spans="1:10" x14ac:dyDescent="0.25">
      <c r="A342" s="19" t="s">
        <v>134</v>
      </c>
      <c r="B342" s="19" t="s">
        <v>7</v>
      </c>
      <c r="C342" s="8"/>
      <c r="D342" s="8"/>
      <c r="E342" s="8"/>
      <c r="F342" s="8"/>
      <c r="G342" s="8"/>
      <c r="H342" s="8"/>
      <c r="I342" s="8"/>
    </row>
    <row r="343" spans="1:10" x14ac:dyDescent="0.25">
      <c r="A343" s="20" t="s">
        <v>135</v>
      </c>
      <c r="B343" s="20" t="s">
        <v>82</v>
      </c>
      <c r="C343" s="9">
        <v>6</v>
      </c>
      <c r="D343" s="9">
        <v>0</v>
      </c>
      <c r="E343" s="9">
        <f>D343*C343</f>
        <v>0</v>
      </c>
      <c r="F343" s="9">
        <v>0</v>
      </c>
      <c r="G343" s="9">
        <f>F343*C343</f>
        <v>0</v>
      </c>
      <c r="H343" s="9">
        <f>F343+D343</f>
        <v>0</v>
      </c>
      <c r="I343" s="9">
        <f>G343+E343</f>
        <v>0</v>
      </c>
    </row>
    <row r="344" spans="1:10" x14ac:dyDescent="0.25">
      <c r="A344" s="19" t="s">
        <v>134</v>
      </c>
      <c r="B344" s="19" t="s">
        <v>7</v>
      </c>
      <c r="C344" s="8"/>
      <c r="D344" s="8"/>
      <c r="E344" s="8"/>
      <c r="F344" s="8"/>
      <c r="G344" s="8"/>
      <c r="H344" s="8"/>
      <c r="I344" s="8"/>
    </row>
    <row r="345" spans="1:10" x14ac:dyDescent="0.25">
      <c r="A345" s="20" t="s">
        <v>136</v>
      </c>
      <c r="B345" s="20" t="s">
        <v>82</v>
      </c>
      <c r="C345" s="9">
        <v>8</v>
      </c>
      <c r="D345" s="9">
        <v>0</v>
      </c>
      <c r="E345" s="9">
        <f>D345*C345</f>
        <v>0</v>
      </c>
      <c r="F345" s="9">
        <v>0</v>
      </c>
      <c r="G345" s="9">
        <f>F345*C345</f>
        <v>0</v>
      </c>
      <c r="H345" s="9">
        <f>F345+D345</f>
        <v>0</v>
      </c>
      <c r="I345" s="9">
        <f>G345+E345</f>
        <v>0</v>
      </c>
    </row>
    <row r="346" spans="1:10" x14ac:dyDescent="0.25">
      <c r="A346" s="20" t="s">
        <v>137</v>
      </c>
      <c r="B346" s="20" t="s">
        <v>82</v>
      </c>
      <c r="C346" s="9">
        <v>4</v>
      </c>
      <c r="D346" s="9">
        <v>0</v>
      </c>
      <c r="E346" s="9">
        <f>D346*C346</f>
        <v>0</v>
      </c>
      <c r="F346" s="9">
        <v>0</v>
      </c>
      <c r="G346" s="9">
        <f>F346*C346</f>
        <v>0</v>
      </c>
      <c r="H346" s="9">
        <f>F346+D346</f>
        <v>0</v>
      </c>
      <c r="I346" s="9">
        <f>G346+E346</f>
        <v>0</v>
      </c>
    </row>
    <row r="347" spans="1:10" x14ac:dyDescent="0.25">
      <c r="A347" s="19" t="s">
        <v>139</v>
      </c>
      <c r="B347" s="19" t="s">
        <v>7</v>
      </c>
      <c r="C347" s="8"/>
      <c r="D347" s="8"/>
      <c r="E347" s="8"/>
      <c r="F347" s="8"/>
      <c r="G347" s="8"/>
      <c r="H347" s="8"/>
      <c r="I347" s="8"/>
    </row>
    <row r="348" spans="1:10" x14ac:dyDescent="0.25">
      <c r="A348" s="20" t="s">
        <v>140</v>
      </c>
      <c r="B348" s="20" t="s">
        <v>82</v>
      </c>
      <c r="C348" s="9">
        <v>6</v>
      </c>
      <c r="D348" s="9">
        <v>0</v>
      </c>
      <c r="E348" s="9">
        <f>D348*C348</f>
        <v>0</v>
      </c>
      <c r="F348" s="9">
        <v>0</v>
      </c>
      <c r="G348" s="9">
        <f>F348*C348</f>
        <v>0</v>
      </c>
      <c r="H348" s="9">
        <f>F348+D348</f>
        <v>0</v>
      </c>
      <c r="I348" s="9">
        <f>G348+E348</f>
        <v>0</v>
      </c>
    </row>
    <row r="349" spans="1:10" x14ac:dyDescent="0.25">
      <c r="A349" s="19" t="s">
        <v>141</v>
      </c>
      <c r="B349" s="19" t="s">
        <v>7</v>
      </c>
      <c r="C349" s="8"/>
      <c r="D349" s="8"/>
      <c r="E349" s="8"/>
      <c r="F349" s="8"/>
      <c r="G349" s="8"/>
      <c r="H349" s="8"/>
      <c r="I349" s="8"/>
    </row>
    <row r="350" spans="1:10" x14ac:dyDescent="0.25">
      <c r="A350" s="20" t="s">
        <v>142</v>
      </c>
      <c r="B350" s="20" t="s">
        <v>30</v>
      </c>
      <c r="C350" s="9">
        <v>6</v>
      </c>
      <c r="D350" s="9"/>
      <c r="E350" s="9"/>
      <c r="F350" s="9">
        <v>0</v>
      </c>
      <c r="G350" s="9">
        <f>F350*C350</f>
        <v>0</v>
      </c>
      <c r="H350" s="9">
        <f>F350</f>
        <v>0</v>
      </c>
      <c r="I350" s="9">
        <f>H350*C350</f>
        <v>0</v>
      </c>
    </row>
    <row r="351" spans="1:10" x14ac:dyDescent="0.25">
      <c r="A351" s="20" t="s">
        <v>143</v>
      </c>
      <c r="B351" s="20" t="s">
        <v>30</v>
      </c>
      <c r="C351" s="9">
        <v>6</v>
      </c>
      <c r="D351" s="9"/>
      <c r="E351" s="9"/>
      <c r="F351" s="9">
        <v>0</v>
      </c>
      <c r="G351" s="9">
        <f>F351*C351</f>
        <v>0</v>
      </c>
      <c r="H351" s="9">
        <f>F351</f>
        <v>0</v>
      </c>
      <c r="I351" s="9">
        <f>H351*C351</f>
        <v>0</v>
      </c>
    </row>
    <row r="352" spans="1:10" x14ac:dyDescent="0.25">
      <c r="A352" s="19" t="s">
        <v>144</v>
      </c>
      <c r="B352" s="19" t="s">
        <v>7</v>
      </c>
      <c r="C352" s="8"/>
      <c r="D352" s="8"/>
      <c r="E352" s="8"/>
      <c r="F352" s="8"/>
      <c r="G352" s="8"/>
      <c r="H352" s="8"/>
      <c r="I352" s="8"/>
    </row>
    <row r="353" spans="1:9" x14ac:dyDescent="0.25">
      <c r="A353" s="20" t="s">
        <v>145</v>
      </c>
      <c r="B353" s="20" t="s">
        <v>30</v>
      </c>
      <c r="C353" s="9">
        <v>140</v>
      </c>
      <c r="D353" s="9"/>
      <c r="E353" s="9"/>
      <c r="F353" s="9">
        <v>0</v>
      </c>
      <c r="G353" s="9">
        <f>F353*C353</f>
        <v>0</v>
      </c>
      <c r="H353" s="9">
        <f>F353</f>
        <v>0</v>
      </c>
      <c r="I353" s="9">
        <f>H353*C353</f>
        <v>0</v>
      </c>
    </row>
    <row r="354" spans="1:9" x14ac:dyDescent="0.25">
      <c r="A354" s="19" t="s">
        <v>146</v>
      </c>
      <c r="B354" s="19" t="s">
        <v>7</v>
      </c>
      <c r="C354" s="8"/>
      <c r="D354" s="8"/>
      <c r="E354" s="8"/>
      <c r="F354" s="8"/>
      <c r="G354" s="8"/>
      <c r="H354" s="8"/>
      <c r="I354" s="8"/>
    </row>
    <row r="355" spans="1:9" ht="22.5" x14ac:dyDescent="0.25">
      <c r="A355" s="20" t="s">
        <v>147</v>
      </c>
      <c r="B355" s="20" t="s">
        <v>82</v>
      </c>
      <c r="C355" s="9">
        <v>2</v>
      </c>
      <c r="D355" s="9">
        <v>0</v>
      </c>
      <c r="E355" s="9">
        <f>D355*C355</f>
        <v>0</v>
      </c>
      <c r="F355" s="9">
        <v>0</v>
      </c>
      <c r="G355" s="9">
        <f>F355*C355</f>
        <v>0</v>
      </c>
      <c r="H355" s="9">
        <f>F355+D355</f>
        <v>0</v>
      </c>
      <c r="I355" s="9">
        <f>G355+E355</f>
        <v>0</v>
      </c>
    </row>
    <row r="356" spans="1:9" ht="22.5" x14ac:dyDescent="0.25">
      <c r="A356" s="20" t="s">
        <v>235</v>
      </c>
      <c r="B356" s="20" t="s">
        <v>82</v>
      </c>
      <c r="C356" s="9">
        <v>4</v>
      </c>
      <c r="D356" s="9">
        <v>0</v>
      </c>
      <c r="E356" s="9">
        <f>D356*C356</f>
        <v>0</v>
      </c>
      <c r="F356" s="9">
        <v>0</v>
      </c>
      <c r="G356" s="9">
        <f>F356*C356</f>
        <v>0</v>
      </c>
      <c r="H356" s="9">
        <f>F356+D356</f>
        <v>0</v>
      </c>
      <c r="I356" s="9">
        <f>G356+E356</f>
        <v>0</v>
      </c>
    </row>
    <row r="357" spans="1:9" x14ac:dyDescent="0.25">
      <c r="A357" s="24" t="s">
        <v>148</v>
      </c>
      <c r="B357" s="24" t="s">
        <v>7</v>
      </c>
      <c r="C357" s="13"/>
      <c r="D357" s="13"/>
      <c r="E357" s="13">
        <f>E356+E355+E348+E346+E345+E343+E341+E339+E338+E337+E336+E335+E334+E333+E332</f>
        <v>0</v>
      </c>
      <c r="F357" s="13"/>
      <c r="G357" s="13">
        <f>G356+G355+G353+G351+G350+G348+G346+G345+G343+G339+G338+G337+G336+G335+G334+G333+G332</f>
        <v>0</v>
      </c>
      <c r="H357" s="13"/>
      <c r="I357" s="13">
        <f>I356+I355+I353+I351+I350+I348+I346+I345+I343+I341+I332+I333+I334+I335+I336+I337+I338+I339</f>
        <v>0</v>
      </c>
    </row>
    <row r="358" spans="1:9" x14ac:dyDescent="0.25">
      <c r="A358" s="24" t="s">
        <v>149</v>
      </c>
      <c r="B358" s="24" t="s">
        <v>7</v>
      </c>
      <c r="C358" s="13"/>
      <c r="D358" s="13"/>
      <c r="E358" s="13"/>
      <c r="F358" s="13"/>
      <c r="G358" s="13"/>
      <c r="H358" s="13"/>
      <c r="I358" s="13"/>
    </row>
    <row r="359" spans="1:9" x14ac:dyDescent="0.25">
      <c r="A359" s="19" t="s">
        <v>150</v>
      </c>
      <c r="B359" s="19" t="s">
        <v>7</v>
      </c>
      <c r="C359" s="8"/>
      <c r="D359" s="8"/>
      <c r="E359" s="8"/>
      <c r="F359" s="8"/>
      <c r="G359" s="8"/>
      <c r="H359" s="8"/>
      <c r="I359" s="8"/>
    </row>
    <row r="360" spans="1:9" x14ac:dyDescent="0.25">
      <c r="A360" s="20" t="s">
        <v>154</v>
      </c>
      <c r="B360" s="20" t="s">
        <v>152</v>
      </c>
      <c r="C360" s="9">
        <v>26.5</v>
      </c>
      <c r="D360" s="9">
        <v>0</v>
      </c>
      <c r="E360" s="9">
        <f>D360*C360</f>
        <v>0</v>
      </c>
      <c r="F360" s="9">
        <v>0</v>
      </c>
      <c r="G360" s="9">
        <f>F360*C360</f>
        <v>0</v>
      </c>
      <c r="H360" s="9">
        <f>F360+D360</f>
        <v>0</v>
      </c>
      <c r="I360" s="9">
        <f>G360+E360</f>
        <v>0</v>
      </c>
    </row>
    <row r="361" spans="1:9" x14ac:dyDescent="0.25">
      <c r="A361" s="19" t="s">
        <v>155</v>
      </c>
      <c r="B361" s="19" t="s">
        <v>7</v>
      </c>
      <c r="C361" s="8"/>
      <c r="D361" s="8"/>
      <c r="E361" s="8"/>
      <c r="F361" s="8"/>
      <c r="G361" s="8"/>
      <c r="H361" s="8"/>
      <c r="I361" s="8"/>
    </row>
    <row r="362" spans="1:9" x14ac:dyDescent="0.25">
      <c r="A362" s="20" t="s">
        <v>176</v>
      </c>
      <c r="B362" s="20" t="s">
        <v>152</v>
      </c>
      <c r="C362" s="9">
        <v>4.8</v>
      </c>
      <c r="D362" s="9">
        <v>0</v>
      </c>
      <c r="E362" s="9">
        <f>D362*C362</f>
        <v>0</v>
      </c>
      <c r="F362" s="9">
        <v>0</v>
      </c>
      <c r="G362" s="9">
        <f>F362*C362</f>
        <v>0</v>
      </c>
      <c r="H362" s="9">
        <f>F362+D362</f>
        <v>0</v>
      </c>
      <c r="I362" s="9">
        <f>G362+E362</f>
        <v>0</v>
      </c>
    </row>
    <row r="363" spans="1:9" x14ac:dyDescent="0.25">
      <c r="A363" s="20" t="s">
        <v>157</v>
      </c>
      <c r="B363" s="20" t="s">
        <v>152</v>
      </c>
      <c r="C363" s="9">
        <v>6.8</v>
      </c>
      <c r="D363" s="9">
        <v>0</v>
      </c>
      <c r="E363" s="9">
        <f>D363*C363</f>
        <v>0</v>
      </c>
      <c r="F363" s="9">
        <v>0</v>
      </c>
      <c r="G363" s="9">
        <f>F363*C363</f>
        <v>0</v>
      </c>
      <c r="H363" s="9">
        <f>F363+D363</f>
        <v>0</v>
      </c>
      <c r="I363" s="9">
        <f>G363+E363</f>
        <v>0</v>
      </c>
    </row>
    <row r="364" spans="1:9" x14ac:dyDescent="0.25">
      <c r="A364" s="19" t="s">
        <v>158</v>
      </c>
      <c r="B364" s="19" t="s">
        <v>7</v>
      </c>
      <c r="C364" s="8"/>
      <c r="D364" s="8"/>
      <c r="E364" s="8"/>
      <c r="F364" s="8"/>
      <c r="G364" s="8"/>
      <c r="H364" s="8"/>
      <c r="I364" s="8"/>
    </row>
    <row r="365" spans="1:9" x14ac:dyDescent="0.25">
      <c r="A365" s="20" t="s">
        <v>159</v>
      </c>
      <c r="B365" s="20" t="s">
        <v>152</v>
      </c>
      <c r="C365" s="9">
        <v>5</v>
      </c>
      <c r="D365" s="9">
        <v>0</v>
      </c>
      <c r="E365" s="9">
        <f>D365*C365</f>
        <v>0</v>
      </c>
      <c r="F365" s="9">
        <v>0</v>
      </c>
      <c r="G365" s="9">
        <f>F365*C365</f>
        <v>0</v>
      </c>
      <c r="H365" s="9">
        <f>F365+D365</f>
        <v>0</v>
      </c>
      <c r="I365" s="9">
        <f>G365+E365</f>
        <v>0</v>
      </c>
    </row>
    <row r="366" spans="1:9" x14ac:dyDescent="0.25">
      <c r="A366" s="19" t="s">
        <v>160</v>
      </c>
      <c r="B366" s="19" t="s">
        <v>7</v>
      </c>
      <c r="C366" s="8"/>
      <c r="D366" s="8"/>
      <c r="E366" s="8"/>
      <c r="F366" s="8"/>
      <c r="G366" s="8"/>
      <c r="H366" s="8"/>
      <c r="I366" s="8"/>
    </row>
    <row r="367" spans="1:9" x14ac:dyDescent="0.25">
      <c r="A367" s="20" t="s">
        <v>161</v>
      </c>
      <c r="B367" s="20" t="s">
        <v>152</v>
      </c>
      <c r="C367" s="9">
        <v>14.4</v>
      </c>
      <c r="D367" s="9">
        <v>0</v>
      </c>
      <c r="E367" s="9">
        <f>D367*C367</f>
        <v>0</v>
      </c>
      <c r="F367" s="9">
        <v>0</v>
      </c>
      <c r="G367" s="9">
        <f>F367*C367</f>
        <v>0</v>
      </c>
      <c r="H367" s="9">
        <f>F367+D367</f>
        <v>0</v>
      </c>
      <c r="I367" s="9">
        <f>G367+E367</f>
        <v>0</v>
      </c>
    </row>
    <row r="368" spans="1:9" x14ac:dyDescent="0.25">
      <c r="A368" s="20" t="s">
        <v>162</v>
      </c>
      <c r="B368" s="20" t="s">
        <v>152</v>
      </c>
      <c r="C368" s="9">
        <v>2.8</v>
      </c>
      <c r="D368" s="9">
        <v>0</v>
      </c>
      <c r="E368" s="9">
        <f>D368*C368</f>
        <v>0</v>
      </c>
      <c r="F368" s="9">
        <v>0</v>
      </c>
      <c r="G368" s="9">
        <f>F368*C368</f>
        <v>0</v>
      </c>
      <c r="H368" s="9">
        <f>F368+D368</f>
        <v>0</v>
      </c>
      <c r="I368" s="9">
        <f>G368+E368</f>
        <v>0</v>
      </c>
    </row>
    <row r="369" spans="1:9" x14ac:dyDescent="0.25">
      <c r="A369" s="19" t="s">
        <v>163</v>
      </c>
      <c r="B369" s="19" t="s">
        <v>7</v>
      </c>
      <c r="C369" s="8"/>
      <c r="D369" s="8"/>
      <c r="E369" s="8"/>
      <c r="F369" s="8"/>
      <c r="G369" s="8"/>
      <c r="H369" s="8"/>
      <c r="I369" s="8"/>
    </row>
    <row r="370" spans="1:9" x14ac:dyDescent="0.25">
      <c r="A370" s="20" t="s">
        <v>164</v>
      </c>
      <c r="B370" s="20" t="s">
        <v>165</v>
      </c>
      <c r="C370" s="9">
        <v>2.6</v>
      </c>
      <c r="D370" s="9">
        <v>0</v>
      </c>
      <c r="E370" s="9">
        <f>D370*C370</f>
        <v>0</v>
      </c>
      <c r="F370" s="9">
        <v>0</v>
      </c>
      <c r="G370" s="9">
        <f>F370*C370</f>
        <v>0</v>
      </c>
      <c r="H370" s="9">
        <f>F370+D370</f>
        <v>0</v>
      </c>
      <c r="I370" s="9">
        <f>G370+E370</f>
        <v>0</v>
      </c>
    </row>
    <row r="371" spans="1:9" x14ac:dyDescent="0.25">
      <c r="A371" s="19" t="s">
        <v>166</v>
      </c>
      <c r="B371" s="19" t="s">
        <v>7</v>
      </c>
      <c r="C371" s="8"/>
      <c r="D371" s="8"/>
      <c r="E371" s="8"/>
      <c r="F371" s="8"/>
      <c r="G371" s="8"/>
      <c r="H371" s="8"/>
      <c r="I371" s="8"/>
    </row>
    <row r="372" spans="1:9" x14ac:dyDescent="0.25">
      <c r="A372" s="20" t="s">
        <v>167</v>
      </c>
      <c r="B372" s="20" t="s">
        <v>30</v>
      </c>
      <c r="C372" s="9">
        <v>3</v>
      </c>
      <c r="D372" s="9">
        <v>0</v>
      </c>
      <c r="E372" s="9">
        <f>D372*C372</f>
        <v>0</v>
      </c>
      <c r="F372" s="9"/>
      <c r="G372" s="9"/>
      <c r="H372" s="9">
        <f>D372</f>
        <v>0</v>
      </c>
      <c r="I372" s="9">
        <f>D372*C372</f>
        <v>0</v>
      </c>
    </row>
    <row r="373" spans="1:9" x14ac:dyDescent="0.25">
      <c r="A373" s="19" t="s">
        <v>168</v>
      </c>
      <c r="B373" s="19" t="s">
        <v>7</v>
      </c>
      <c r="C373" s="8"/>
      <c r="D373" s="8"/>
      <c r="E373" s="8"/>
      <c r="F373" s="8"/>
      <c r="G373" s="8"/>
      <c r="H373" s="8"/>
      <c r="I373" s="8"/>
    </row>
    <row r="374" spans="1:9" x14ac:dyDescent="0.25">
      <c r="A374" s="20" t="s">
        <v>169</v>
      </c>
      <c r="B374" s="20" t="s">
        <v>30</v>
      </c>
      <c r="C374" s="9">
        <v>4</v>
      </c>
      <c r="D374" s="9">
        <v>0</v>
      </c>
      <c r="E374" s="9">
        <f>D374*C374</f>
        <v>0</v>
      </c>
      <c r="F374" s="9"/>
      <c r="G374" s="9"/>
      <c r="H374" s="9">
        <f>D374</f>
        <v>0</v>
      </c>
      <c r="I374" s="9">
        <f>D374*C374</f>
        <v>0</v>
      </c>
    </row>
    <row r="375" spans="1:9" x14ac:dyDescent="0.25">
      <c r="A375" s="19" t="s">
        <v>87</v>
      </c>
      <c r="B375" s="19" t="s">
        <v>7</v>
      </c>
      <c r="C375" s="8"/>
      <c r="D375" s="8"/>
      <c r="E375" s="8"/>
      <c r="F375" s="8"/>
      <c r="G375" s="8"/>
      <c r="H375" s="8"/>
      <c r="I375" s="8"/>
    </row>
    <row r="376" spans="1:9" x14ac:dyDescent="0.25">
      <c r="A376" s="20" t="s">
        <v>170</v>
      </c>
      <c r="B376" s="20" t="s">
        <v>30</v>
      </c>
      <c r="C376" s="9">
        <v>1</v>
      </c>
      <c r="D376" s="9">
        <v>0</v>
      </c>
      <c r="E376" s="9">
        <f>D376*C376</f>
        <v>0</v>
      </c>
      <c r="F376" s="9"/>
      <c r="G376" s="9"/>
      <c r="H376" s="9">
        <f>D376</f>
        <v>0</v>
      </c>
      <c r="I376" s="9">
        <f>D376*C376</f>
        <v>0</v>
      </c>
    </row>
    <row r="377" spans="1:9" ht="22.5" x14ac:dyDescent="0.25">
      <c r="A377" s="20" t="s">
        <v>171</v>
      </c>
      <c r="B377" s="20" t="s">
        <v>152</v>
      </c>
      <c r="C377" s="9">
        <v>60.3</v>
      </c>
      <c r="D377" s="9"/>
      <c r="E377" s="9"/>
      <c r="F377" s="9">
        <v>0</v>
      </c>
      <c r="G377" s="9">
        <f>F377*C377</f>
        <v>0</v>
      </c>
      <c r="H377" s="9">
        <f>F377</f>
        <v>0</v>
      </c>
      <c r="I377" s="9">
        <f>H377*C377</f>
        <v>0</v>
      </c>
    </row>
    <row r="378" spans="1:9" x14ac:dyDescent="0.25">
      <c r="A378" s="24" t="s">
        <v>172</v>
      </c>
      <c r="B378" s="24" t="s">
        <v>7</v>
      </c>
      <c r="C378" s="13"/>
      <c r="D378" s="13"/>
      <c r="E378" s="13">
        <f>E376+E374+E372+E370+E368+E367+E365+E363+E362+E360</f>
        <v>0</v>
      </c>
      <c r="F378" s="13"/>
      <c r="G378" s="13">
        <f>G377+G370+G368+G367+G365+G363+G362+G360</f>
        <v>0</v>
      </c>
      <c r="H378" s="13"/>
      <c r="I378" s="13">
        <f>I377+I376+I374+I372+I370+I368+I367+I365+I363+I362+I360</f>
        <v>0</v>
      </c>
    </row>
    <row r="379" spans="1:9" ht="22.5" x14ac:dyDescent="0.25">
      <c r="A379" s="20" t="s">
        <v>173</v>
      </c>
      <c r="B379" s="20" t="s">
        <v>174</v>
      </c>
      <c r="C379" s="9">
        <v>1</v>
      </c>
      <c r="D379" s="9">
        <v>0</v>
      </c>
      <c r="E379" s="9">
        <f>D379*C379</f>
        <v>0</v>
      </c>
      <c r="F379" s="9">
        <v>0</v>
      </c>
      <c r="G379" s="9">
        <f>F379*C379</f>
        <v>0</v>
      </c>
      <c r="H379" s="9">
        <f>F379+D379</f>
        <v>0</v>
      </c>
      <c r="I379" s="9">
        <f>G379+E379</f>
        <v>0</v>
      </c>
    </row>
    <row r="380" spans="1:9" x14ac:dyDescent="0.25">
      <c r="A380" s="21" t="s">
        <v>252</v>
      </c>
      <c r="B380" s="21" t="s">
        <v>7</v>
      </c>
      <c r="C380" s="12"/>
      <c r="D380" s="12"/>
      <c r="E380" s="12">
        <f>E379+E378+E357+E329+E287</f>
        <v>0</v>
      </c>
      <c r="F380" s="12"/>
      <c r="G380" s="12">
        <f>G379+G378+G357+G329+G287+G272</f>
        <v>0</v>
      </c>
      <c r="H380" s="12"/>
      <c r="I380" s="12">
        <f>I379+I378+I357+I329+I287+I272</f>
        <v>0</v>
      </c>
    </row>
    <row r="381" spans="1:9" x14ac:dyDescent="0.25">
      <c r="A381" s="21" t="s">
        <v>177</v>
      </c>
      <c r="B381" s="21" t="s">
        <v>7</v>
      </c>
      <c r="C381" s="12"/>
      <c r="D381" s="12"/>
      <c r="E381" s="12"/>
      <c r="F381" s="12"/>
      <c r="G381" s="12"/>
      <c r="H381" s="12"/>
      <c r="I381" s="12"/>
    </row>
    <row r="382" spans="1:9" x14ac:dyDescent="0.25">
      <c r="A382" s="19" t="s">
        <v>178</v>
      </c>
      <c r="B382" s="19" t="s">
        <v>7</v>
      </c>
      <c r="C382" s="8"/>
      <c r="D382" s="8"/>
      <c r="E382" s="8"/>
      <c r="F382" s="8"/>
      <c r="G382" s="8"/>
      <c r="H382" s="8"/>
      <c r="I382" s="8"/>
    </row>
    <row r="383" spans="1:9" ht="22.5" x14ac:dyDescent="0.25">
      <c r="A383" s="20" t="s">
        <v>179</v>
      </c>
      <c r="B383" s="20" t="s">
        <v>82</v>
      </c>
      <c r="C383" s="9">
        <v>5</v>
      </c>
      <c r="D383" s="9">
        <v>0</v>
      </c>
      <c r="E383" s="9">
        <f>D383*C383</f>
        <v>0</v>
      </c>
      <c r="F383" s="9">
        <v>0</v>
      </c>
      <c r="G383" s="9">
        <f>F383*C383</f>
        <v>0</v>
      </c>
      <c r="H383" s="9">
        <f>F383+D383</f>
        <v>0</v>
      </c>
      <c r="I383" s="9">
        <f>G383+E383</f>
        <v>0</v>
      </c>
    </row>
    <row r="384" spans="1:9" x14ac:dyDescent="0.25">
      <c r="A384" s="19" t="s">
        <v>180</v>
      </c>
      <c r="B384" s="19" t="s">
        <v>7</v>
      </c>
      <c r="C384" s="8"/>
      <c r="D384" s="8"/>
      <c r="E384" s="8"/>
      <c r="F384" s="8"/>
      <c r="G384" s="8"/>
      <c r="H384" s="8"/>
      <c r="I384" s="8"/>
    </row>
    <row r="385" spans="1:9" x14ac:dyDescent="0.25">
      <c r="A385" s="20" t="s">
        <v>181</v>
      </c>
      <c r="B385" s="20" t="s">
        <v>30</v>
      </c>
      <c r="C385" s="9">
        <v>8</v>
      </c>
      <c r="D385" s="9">
        <v>0</v>
      </c>
      <c r="E385" s="9">
        <f>D385*C385</f>
        <v>0</v>
      </c>
      <c r="F385" s="9">
        <v>0</v>
      </c>
      <c r="G385" s="9">
        <f>F385*C385</f>
        <v>0</v>
      </c>
      <c r="H385" s="9">
        <f>F385+D385</f>
        <v>0</v>
      </c>
      <c r="I385" s="9">
        <f>G385+E385</f>
        <v>0</v>
      </c>
    </row>
    <row r="386" spans="1:9" ht="22.5" x14ac:dyDescent="0.25">
      <c r="A386" s="20" t="s">
        <v>182</v>
      </c>
      <c r="B386" s="20" t="s">
        <v>30</v>
      </c>
      <c r="C386" s="9">
        <v>20</v>
      </c>
      <c r="D386" s="9">
        <v>0</v>
      </c>
      <c r="E386" s="9">
        <f>D386*C386</f>
        <v>0</v>
      </c>
      <c r="F386" s="9">
        <v>0</v>
      </c>
      <c r="G386" s="9">
        <f>F386*C386</f>
        <v>0</v>
      </c>
      <c r="H386" s="9">
        <f>F386+D386</f>
        <v>0</v>
      </c>
      <c r="I386" s="9">
        <f>G386+E386</f>
        <v>0</v>
      </c>
    </row>
    <row r="387" spans="1:9" x14ac:dyDescent="0.25">
      <c r="A387" s="19" t="s">
        <v>183</v>
      </c>
      <c r="B387" s="19" t="s">
        <v>7</v>
      </c>
      <c r="C387" s="8"/>
      <c r="D387" s="8"/>
      <c r="E387" s="8"/>
      <c r="F387" s="8"/>
      <c r="G387" s="8"/>
      <c r="H387" s="8"/>
      <c r="I387" s="8"/>
    </row>
    <row r="388" spans="1:9" x14ac:dyDescent="0.25">
      <c r="A388" s="20" t="s">
        <v>184</v>
      </c>
      <c r="B388" s="20" t="s">
        <v>30</v>
      </c>
      <c r="C388" s="9">
        <v>5</v>
      </c>
      <c r="D388" s="9">
        <v>0</v>
      </c>
      <c r="E388" s="9">
        <f>D388*C388</f>
        <v>0</v>
      </c>
      <c r="F388" s="9">
        <v>0</v>
      </c>
      <c r="G388" s="9">
        <f>F388*C388</f>
        <v>0</v>
      </c>
      <c r="H388" s="9">
        <f>F388+D388</f>
        <v>0</v>
      </c>
      <c r="I388" s="9">
        <f>G388+E388</f>
        <v>0</v>
      </c>
    </row>
    <row r="389" spans="1:9" x14ac:dyDescent="0.25">
      <c r="A389" s="20" t="s">
        <v>185</v>
      </c>
      <c r="B389" s="20" t="s">
        <v>30</v>
      </c>
      <c r="C389" s="9">
        <v>14</v>
      </c>
      <c r="D389" s="9">
        <v>0</v>
      </c>
      <c r="E389" s="9">
        <f>D389*C389</f>
        <v>0</v>
      </c>
      <c r="F389" s="9"/>
      <c r="G389" s="9"/>
      <c r="H389" s="9">
        <f>D389</f>
        <v>0</v>
      </c>
      <c r="I389" s="9">
        <f>D389*C389</f>
        <v>0</v>
      </c>
    </row>
    <row r="390" spans="1:9" x14ac:dyDescent="0.25">
      <c r="A390" s="19" t="s">
        <v>186</v>
      </c>
      <c r="B390" s="19" t="s">
        <v>7</v>
      </c>
      <c r="C390" s="8"/>
      <c r="D390" s="8"/>
      <c r="E390" s="8"/>
      <c r="F390" s="8"/>
      <c r="G390" s="8"/>
      <c r="H390" s="8"/>
      <c r="I390" s="8"/>
    </row>
    <row r="391" spans="1:9" x14ac:dyDescent="0.25">
      <c r="A391" s="20" t="s">
        <v>187</v>
      </c>
      <c r="B391" s="20" t="s">
        <v>82</v>
      </c>
      <c r="C391" s="9">
        <v>15</v>
      </c>
      <c r="D391" s="9">
        <v>0</v>
      </c>
      <c r="E391" s="9">
        <f>D391*C391</f>
        <v>0</v>
      </c>
      <c r="F391" s="9">
        <v>0</v>
      </c>
      <c r="G391" s="9">
        <f>F391*C391</f>
        <v>0</v>
      </c>
      <c r="H391" s="9">
        <f>F391+D391</f>
        <v>0</v>
      </c>
      <c r="I391" s="9">
        <f>G391+E391</f>
        <v>0</v>
      </c>
    </row>
    <row r="392" spans="1:9" ht="24" x14ac:dyDescent="0.25">
      <c r="A392" s="21" t="s">
        <v>188</v>
      </c>
      <c r="B392" s="21" t="s">
        <v>7</v>
      </c>
      <c r="C392" s="12"/>
      <c r="D392" s="12"/>
      <c r="E392" s="12">
        <f>E391+E389+E388+E386+E385+E383</f>
        <v>0</v>
      </c>
      <c r="F392" s="12"/>
      <c r="G392" s="12">
        <f>G391+G388+G386+G385+G383</f>
        <v>0</v>
      </c>
      <c r="H392" s="12"/>
      <c r="I392" s="12">
        <f>I391+I389+I388+I386+I385+I383</f>
        <v>0</v>
      </c>
    </row>
    <row r="393" spans="1:9" x14ac:dyDescent="0.25">
      <c r="A393" s="19" t="s">
        <v>189</v>
      </c>
      <c r="B393" s="19" t="s">
        <v>7</v>
      </c>
      <c r="C393" s="8"/>
      <c r="D393" s="8"/>
      <c r="E393" s="8"/>
      <c r="F393" s="8"/>
      <c r="G393" s="8"/>
      <c r="H393" s="8"/>
      <c r="I393" s="8"/>
    </row>
    <row r="394" spans="1:9" ht="54" x14ac:dyDescent="0.25">
      <c r="A394" s="20" t="s">
        <v>190</v>
      </c>
      <c r="B394" s="20" t="s">
        <v>174</v>
      </c>
      <c r="C394" s="9">
        <v>1</v>
      </c>
      <c r="D394" s="9"/>
      <c r="E394" s="9"/>
      <c r="F394" s="9">
        <v>0</v>
      </c>
      <c r="G394" s="9">
        <f>F394*C394</f>
        <v>0</v>
      </c>
      <c r="H394" s="9">
        <f>F394</f>
        <v>0</v>
      </c>
      <c r="I394" s="9">
        <f>H394*C394</f>
        <v>0</v>
      </c>
    </row>
    <row r="395" spans="1:9" ht="33" x14ac:dyDescent="0.25">
      <c r="A395" s="20" t="s">
        <v>191</v>
      </c>
      <c r="B395" s="20" t="s">
        <v>174</v>
      </c>
      <c r="C395" s="9">
        <v>1</v>
      </c>
      <c r="D395" s="9"/>
      <c r="E395" s="9"/>
      <c r="F395" s="9">
        <v>0</v>
      </c>
      <c r="G395" s="9">
        <f>F395*C395</f>
        <v>0</v>
      </c>
      <c r="H395" s="9">
        <f>F395</f>
        <v>0</v>
      </c>
      <c r="I395" s="9">
        <f>H395*C395</f>
        <v>0</v>
      </c>
    </row>
    <row r="396" spans="1:9" ht="22.5" x14ac:dyDescent="0.25">
      <c r="A396" s="20" t="s">
        <v>192</v>
      </c>
      <c r="B396" s="20" t="s">
        <v>30</v>
      </c>
      <c r="C396" s="9">
        <v>2</v>
      </c>
      <c r="D396" s="9"/>
      <c r="E396" s="9"/>
      <c r="F396" s="9">
        <v>0</v>
      </c>
      <c r="G396" s="9">
        <f>F396*C396</f>
        <v>0</v>
      </c>
      <c r="H396" s="9">
        <f>F396</f>
        <v>0</v>
      </c>
      <c r="I396" s="9">
        <f>H396*C396</f>
        <v>0</v>
      </c>
    </row>
    <row r="397" spans="1:9" ht="22.5" x14ac:dyDescent="0.25">
      <c r="A397" s="20" t="s">
        <v>193</v>
      </c>
      <c r="B397" s="20" t="s">
        <v>174</v>
      </c>
      <c r="C397" s="9">
        <v>1</v>
      </c>
      <c r="D397" s="9"/>
      <c r="E397" s="9"/>
      <c r="F397" s="9">
        <v>0</v>
      </c>
      <c r="G397" s="9">
        <f>F397*C397</f>
        <v>0</v>
      </c>
      <c r="H397" s="9">
        <f>F397</f>
        <v>0</v>
      </c>
      <c r="I397" s="9">
        <f>H397*C397</f>
        <v>0</v>
      </c>
    </row>
    <row r="398" spans="1:9" x14ac:dyDescent="0.25">
      <c r="A398" s="24" t="s">
        <v>194</v>
      </c>
      <c r="B398" s="24" t="s">
        <v>7</v>
      </c>
      <c r="C398" s="13"/>
      <c r="D398" s="13"/>
      <c r="E398" s="13"/>
      <c r="F398" s="13"/>
      <c r="G398" s="13"/>
      <c r="H398" s="13"/>
      <c r="I398" s="13"/>
    </row>
    <row r="399" spans="1:9" ht="22.5" x14ac:dyDescent="0.25">
      <c r="A399" s="20" t="s">
        <v>195</v>
      </c>
      <c r="B399" s="20" t="s">
        <v>30</v>
      </c>
      <c r="C399" s="9">
        <v>1</v>
      </c>
      <c r="D399" s="9">
        <v>0</v>
      </c>
      <c r="E399" s="9">
        <f>D399*C399</f>
        <v>0</v>
      </c>
      <c r="F399" s="9"/>
      <c r="G399" s="9"/>
      <c r="H399" s="9">
        <f>D399</f>
        <v>0</v>
      </c>
      <c r="I399" s="9">
        <f>D399*C399</f>
        <v>0</v>
      </c>
    </row>
    <row r="400" spans="1:9" x14ac:dyDescent="0.25">
      <c r="A400" s="19" t="s">
        <v>196</v>
      </c>
      <c r="B400" s="19" t="s">
        <v>7</v>
      </c>
      <c r="C400" s="8"/>
      <c r="D400" s="8"/>
      <c r="E400" s="8"/>
      <c r="F400" s="8"/>
      <c r="G400" s="8"/>
      <c r="H400" s="8"/>
      <c r="I400" s="8"/>
    </row>
    <row r="401" spans="1:9" x14ac:dyDescent="0.25">
      <c r="A401" s="20" t="s">
        <v>197</v>
      </c>
      <c r="B401" s="20" t="s">
        <v>51</v>
      </c>
      <c r="C401" s="9">
        <v>8</v>
      </c>
      <c r="D401" s="9"/>
      <c r="E401" s="9"/>
      <c r="F401" s="9">
        <v>0</v>
      </c>
      <c r="G401" s="9">
        <f>F401*C401</f>
        <v>0</v>
      </c>
      <c r="H401" s="9">
        <f>F401</f>
        <v>0</v>
      </c>
      <c r="I401" s="9">
        <f>H401*C401</f>
        <v>0</v>
      </c>
    </row>
    <row r="402" spans="1:9" x14ac:dyDescent="0.25">
      <c r="A402" s="24" t="s">
        <v>198</v>
      </c>
      <c r="B402" s="24" t="s">
        <v>7</v>
      </c>
      <c r="C402" s="13"/>
      <c r="D402" s="13"/>
      <c r="E402" s="13">
        <f>E399</f>
        <v>0</v>
      </c>
      <c r="F402" s="13"/>
      <c r="G402" s="13">
        <f>G401</f>
        <v>0</v>
      </c>
      <c r="H402" s="13"/>
      <c r="I402" s="13">
        <f>I401+I399</f>
        <v>0</v>
      </c>
    </row>
    <row r="403" spans="1:9" ht="35.25" x14ac:dyDescent="0.25">
      <c r="A403" s="19" t="s">
        <v>199</v>
      </c>
      <c r="B403" s="19" t="s">
        <v>7</v>
      </c>
      <c r="C403" s="8"/>
      <c r="D403" s="8"/>
      <c r="E403" s="8"/>
      <c r="F403" s="8"/>
      <c r="G403" s="8"/>
      <c r="H403" s="8"/>
      <c r="I403" s="8"/>
    </row>
    <row r="404" spans="1:9" ht="22.5" x14ac:dyDescent="0.25">
      <c r="A404" s="20" t="s">
        <v>200</v>
      </c>
      <c r="B404" s="20" t="s">
        <v>174</v>
      </c>
      <c r="C404" s="9">
        <v>1</v>
      </c>
      <c r="D404" s="9">
        <v>0</v>
      </c>
      <c r="E404" s="9">
        <f>D404*C404</f>
        <v>0</v>
      </c>
      <c r="F404" s="9"/>
      <c r="G404" s="9"/>
      <c r="H404" s="9">
        <f>D404</f>
        <v>0</v>
      </c>
      <c r="I404" s="9">
        <f>D404*C404</f>
        <v>0</v>
      </c>
    </row>
    <row r="405" spans="1:9" ht="33" x14ac:dyDescent="0.25">
      <c r="A405" s="20" t="s">
        <v>201</v>
      </c>
      <c r="B405" s="20" t="s">
        <v>7</v>
      </c>
      <c r="C405" s="9"/>
      <c r="D405" s="9"/>
      <c r="E405" s="9"/>
      <c r="F405" s="9"/>
      <c r="G405" s="9"/>
      <c r="H405" s="9"/>
      <c r="I405" s="9"/>
    </row>
    <row r="406" spans="1:9" x14ac:dyDescent="0.25">
      <c r="A406" s="20" t="s">
        <v>202</v>
      </c>
      <c r="B406" s="20" t="s">
        <v>30</v>
      </c>
      <c r="C406" s="9">
        <v>1</v>
      </c>
      <c r="D406" s="9">
        <v>0</v>
      </c>
      <c r="E406" s="9">
        <f>D406*C406</f>
        <v>0</v>
      </c>
      <c r="F406" s="9"/>
      <c r="G406" s="9"/>
      <c r="H406" s="9">
        <f>D406</f>
        <v>0</v>
      </c>
      <c r="I406" s="9">
        <f>D406*C406</f>
        <v>0</v>
      </c>
    </row>
    <row r="407" spans="1:9" ht="22.5" x14ac:dyDescent="0.25">
      <c r="A407" s="20" t="s">
        <v>203</v>
      </c>
      <c r="B407" s="20" t="s">
        <v>30</v>
      </c>
      <c r="C407" s="9">
        <v>1</v>
      </c>
      <c r="D407" s="9">
        <v>0</v>
      </c>
      <c r="E407" s="9">
        <f>D407*C407</f>
        <v>0</v>
      </c>
      <c r="F407" s="9"/>
      <c r="G407" s="9"/>
      <c r="H407" s="9">
        <f>D407</f>
        <v>0</v>
      </c>
      <c r="I407" s="9">
        <f>D407*C407</f>
        <v>0</v>
      </c>
    </row>
    <row r="408" spans="1:9" x14ac:dyDescent="0.25">
      <c r="A408" s="19" t="s">
        <v>204</v>
      </c>
      <c r="B408" s="19" t="s">
        <v>7</v>
      </c>
      <c r="C408" s="8"/>
      <c r="D408" s="8"/>
      <c r="E408" s="8"/>
      <c r="F408" s="8"/>
      <c r="G408" s="8"/>
      <c r="H408" s="8"/>
      <c r="I408" s="8"/>
    </row>
    <row r="409" spans="1:9" ht="33" x14ac:dyDescent="0.25">
      <c r="A409" s="20" t="s">
        <v>205</v>
      </c>
      <c r="B409" s="20" t="s">
        <v>165</v>
      </c>
      <c r="C409" s="9">
        <v>6</v>
      </c>
      <c r="D409" s="9">
        <v>0</v>
      </c>
      <c r="E409" s="9">
        <f>D409*C409</f>
        <v>0</v>
      </c>
      <c r="F409" s="9">
        <v>0</v>
      </c>
      <c r="G409" s="9">
        <f>F409*C409</f>
        <v>0</v>
      </c>
      <c r="H409" s="9">
        <f>F409+D409</f>
        <v>0</v>
      </c>
      <c r="I409" s="9">
        <f>G409+E409</f>
        <v>0</v>
      </c>
    </row>
    <row r="410" spans="1:9" ht="22.5" x14ac:dyDescent="0.25">
      <c r="A410" s="20" t="s">
        <v>206</v>
      </c>
      <c r="B410" s="20" t="s">
        <v>174</v>
      </c>
      <c r="C410" s="9">
        <v>1</v>
      </c>
      <c r="D410" s="9">
        <v>0</v>
      </c>
      <c r="E410" s="9">
        <f>D410*C410</f>
        <v>0</v>
      </c>
      <c r="F410" s="9">
        <v>0</v>
      </c>
      <c r="G410" s="9">
        <f>F410*C410</f>
        <v>0</v>
      </c>
      <c r="H410" s="9">
        <f>F410+D410</f>
        <v>0</v>
      </c>
      <c r="I410" s="9">
        <f>G410+E410</f>
        <v>0</v>
      </c>
    </row>
    <row r="411" spans="1:9" x14ac:dyDescent="0.25">
      <c r="A411" s="20" t="s">
        <v>7</v>
      </c>
      <c r="B411" s="20" t="s">
        <v>7</v>
      </c>
      <c r="C411" s="9"/>
      <c r="D411" s="9"/>
      <c r="E411" s="9"/>
      <c r="F411" s="9"/>
      <c r="G411" s="9"/>
      <c r="H411" s="9"/>
      <c r="I411" s="9"/>
    </row>
    <row r="412" spans="1:9" x14ac:dyDescent="0.25">
      <c r="A412" s="19" t="s">
        <v>207</v>
      </c>
      <c r="B412" s="19" t="s">
        <v>7</v>
      </c>
      <c r="C412" s="8"/>
      <c r="D412" s="8"/>
      <c r="E412" s="8"/>
      <c r="F412" s="8"/>
      <c r="G412" s="8"/>
      <c r="H412" s="8"/>
      <c r="I412" s="8"/>
    </row>
    <row r="413" spans="1:9" x14ac:dyDescent="0.25">
      <c r="A413" s="20" t="s">
        <v>236</v>
      </c>
      <c r="B413" s="20" t="s">
        <v>51</v>
      </c>
      <c r="C413" s="9">
        <v>5</v>
      </c>
      <c r="D413" s="9"/>
      <c r="E413" s="9"/>
      <c r="F413" s="9">
        <v>0</v>
      </c>
      <c r="G413" s="9">
        <f>F413*C413</f>
        <v>0</v>
      </c>
      <c r="H413" s="9">
        <f>F413</f>
        <v>0</v>
      </c>
      <c r="I413" s="9">
        <f>H413*C413</f>
        <v>0</v>
      </c>
    </row>
    <row r="414" spans="1:9" x14ac:dyDescent="0.25">
      <c r="A414" s="19" t="s">
        <v>208</v>
      </c>
      <c r="B414" s="19" t="s">
        <v>7</v>
      </c>
      <c r="C414" s="8"/>
      <c r="D414" s="8"/>
      <c r="E414" s="8"/>
      <c r="F414" s="8"/>
      <c r="G414" s="8"/>
      <c r="H414" s="8"/>
      <c r="I414" s="8"/>
    </row>
    <row r="415" spans="1:9" x14ac:dyDescent="0.25">
      <c r="A415" s="20" t="s">
        <v>237</v>
      </c>
      <c r="B415" s="20" t="s">
        <v>51</v>
      </c>
      <c r="C415" s="9">
        <v>8</v>
      </c>
      <c r="D415" s="9"/>
      <c r="E415" s="9"/>
      <c r="F415" s="9">
        <v>0</v>
      </c>
      <c r="G415" s="9">
        <f>F415*C415</f>
        <v>0</v>
      </c>
      <c r="H415" s="9">
        <f>F415</f>
        <v>0</v>
      </c>
      <c r="I415" s="9">
        <f>H415*C415</f>
        <v>0</v>
      </c>
    </row>
    <row r="416" spans="1:9" x14ac:dyDescent="0.25">
      <c r="A416" s="20" t="s">
        <v>7</v>
      </c>
      <c r="B416" s="20" t="s">
        <v>7</v>
      </c>
      <c r="C416" s="9"/>
      <c r="D416" s="9"/>
      <c r="E416" s="9"/>
      <c r="F416" s="9"/>
      <c r="G416" s="9"/>
      <c r="H416" s="9"/>
      <c r="I416" s="9"/>
    </row>
    <row r="417" spans="1:9" x14ac:dyDescent="0.25">
      <c r="A417" s="19" t="s">
        <v>209</v>
      </c>
      <c r="B417" s="19" t="s">
        <v>7</v>
      </c>
      <c r="C417" s="8"/>
      <c r="D417" s="8"/>
      <c r="E417" s="8"/>
      <c r="F417" s="8"/>
      <c r="G417" s="8"/>
      <c r="H417" s="8"/>
      <c r="I417" s="8"/>
    </row>
    <row r="418" spans="1:9" x14ac:dyDescent="0.25">
      <c r="A418" s="20" t="s">
        <v>238</v>
      </c>
      <c r="B418" s="20" t="s">
        <v>51</v>
      </c>
      <c r="C418" s="9">
        <v>16</v>
      </c>
      <c r="D418" s="9"/>
      <c r="E418" s="9"/>
      <c r="F418" s="9">
        <v>0</v>
      </c>
      <c r="G418" s="9">
        <f>F418*C418</f>
        <v>0</v>
      </c>
      <c r="H418" s="9">
        <f>F418</f>
        <v>0</v>
      </c>
      <c r="I418" s="9">
        <f>H418*C418</f>
        <v>0</v>
      </c>
    </row>
    <row r="419" spans="1:9" x14ac:dyDescent="0.25">
      <c r="A419" s="20" t="s">
        <v>239</v>
      </c>
      <c r="B419" s="20" t="s">
        <v>51</v>
      </c>
      <c r="C419" s="9">
        <v>4</v>
      </c>
      <c r="D419" s="9"/>
      <c r="E419" s="9"/>
      <c r="F419" s="9">
        <v>0</v>
      </c>
      <c r="G419" s="9">
        <f>F419*C419</f>
        <v>0</v>
      </c>
      <c r="H419" s="9">
        <f>F419</f>
        <v>0</v>
      </c>
      <c r="I419" s="9">
        <f>H419*C419</f>
        <v>0</v>
      </c>
    </row>
    <row r="420" spans="1:9" x14ac:dyDescent="0.25">
      <c r="A420" s="20" t="s">
        <v>7</v>
      </c>
      <c r="B420" s="20" t="s">
        <v>7</v>
      </c>
      <c r="C420" s="11"/>
      <c r="D420" s="11"/>
      <c r="E420" s="11"/>
      <c r="F420" s="11"/>
      <c r="G420" s="11"/>
      <c r="H420" s="11"/>
      <c r="I420" s="11"/>
    </row>
    <row r="421" spans="1:9" x14ac:dyDescent="0.25">
      <c r="A421" s="20" t="s">
        <v>210</v>
      </c>
      <c r="B421" s="20" t="s">
        <v>243</v>
      </c>
      <c r="C421" s="11">
        <v>1</v>
      </c>
      <c r="D421" s="9">
        <v>0</v>
      </c>
      <c r="E421" s="9">
        <f>D421*C421</f>
        <v>0</v>
      </c>
      <c r="F421" s="9"/>
      <c r="G421" s="9"/>
      <c r="H421" s="9">
        <f>D421</f>
        <v>0</v>
      </c>
      <c r="I421" s="9">
        <f>D421*C421</f>
        <v>0</v>
      </c>
    </row>
    <row r="422" spans="1:9" x14ac:dyDescent="0.25">
      <c r="A422" s="18" t="s">
        <v>211</v>
      </c>
      <c r="B422" s="18" t="s">
        <v>7</v>
      </c>
      <c r="C422" s="7"/>
      <c r="D422" s="7"/>
      <c r="E422" s="10">
        <f>E421+E410+E409+E407+E406+E404++E402+E392+E380+E175</f>
        <v>0</v>
      </c>
      <c r="F422" s="7"/>
      <c r="G422" s="10">
        <f>G419+G418+G415+G413+G410+G409+G402+G397+G396+G395+G394+G392+G380+G175+G54</f>
        <v>0</v>
      </c>
      <c r="H422" s="7"/>
      <c r="I422" s="10">
        <f>I421+I419+I418+I415+I413+I410+I409+I407+I406+I404+I402+I392+I380+I175+I54+I397+I396+I395+I394</f>
        <v>0</v>
      </c>
    </row>
    <row r="423" spans="1:9" x14ac:dyDescent="0.25">
      <c r="A423" s="18" t="s">
        <v>212</v>
      </c>
      <c r="B423" s="18" t="s">
        <v>7</v>
      </c>
      <c r="C423" s="10"/>
      <c r="D423" s="10"/>
      <c r="E423" s="10"/>
      <c r="F423" s="10"/>
      <c r="G423" s="10"/>
      <c r="H423" s="10"/>
      <c r="I423" s="10"/>
    </row>
    <row r="424" spans="1:9" ht="46.5" x14ac:dyDescent="0.25">
      <c r="A424" s="19" t="s">
        <v>213</v>
      </c>
      <c r="B424" s="19" t="s">
        <v>7</v>
      </c>
      <c r="C424" s="8"/>
      <c r="D424" s="8"/>
      <c r="E424" s="8"/>
      <c r="F424" s="8"/>
      <c r="G424" s="8"/>
      <c r="H424" s="8"/>
      <c r="I424" s="8"/>
    </row>
    <row r="425" spans="1:9" x14ac:dyDescent="0.25">
      <c r="A425" s="20" t="s">
        <v>214</v>
      </c>
      <c r="B425" s="20" t="s">
        <v>165</v>
      </c>
      <c r="C425" s="9">
        <v>14</v>
      </c>
      <c r="D425" s="9"/>
      <c r="E425" s="9"/>
      <c r="F425" s="9">
        <v>0</v>
      </c>
      <c r="G425" s="9">
        <f>F425*C425</f>
        <v>0</v>
      </c>
      <c r="H425" s="9">
        <f>F425</f>
        <v>0</v>
      </c>
      <c r="I425" s="9">
        <f>H425*C425</f>
        <v>0</v>
      </c>
    </row>
    <row r="426" spans="1:9" x14ac:dyDescent="0.25">
      <c r="A426" s="20" t="s">
        <v>215</v>
      </c>
      <c r="B426" s="20" t="s">
        <v>165</v>
      </c>
      <c r="C426" s="9">
        <v>14</v>
      </c>
      <c r="D426" s="9"/>
      <c r="E426" s="9"/>
      <c r="F426" s="9">
        <v>0</v>
      </c>
      <c r="G426" s="9">
        <f>F426*C426</f>
        <v>0</v>
      </c>
      <c r="H426" s="9">
        <f>F426</f>
        <v>0</v>
      </c>
      <c r="I426" s="9">
        <f>H426*C426</f>
        <v>0</v>
      </c>
    </row>
    <row r="427" spans="1:9" ht="69" x14ac:dyDescent="0.25">
      <c r="A427" s="19" t="s">
        <v>216</v>
      </c>
      <c r="B427" s="19" t="s">
        <v>7</v>
      </c>
      <c r="C427" s="8"/>
      <c r="D427" s="8"/>
      <c r="E427" s="8"/>
      <c r="F427" s="8"/>
      <c r="G427" s="8"/>
      <c r="H427" s="8"/>
      <c r="I427" s="8"/>
    </row>
    <row r="428" spans="1:9" x14ac:dyDescent="0.25">
      <c r="A428" s="20" t="s">
        <v>217</v>
      </c>
      <c r="B428" s="20" t="s">
        <v>82</v>
      </c>
      <c r="C428" s="9">
        <v>40</v>
      </c>
      <c r="D428" s="9"/>
      <c r="E428" s="9"/>
      <c r="F428" s="9">
        <v>0</v>
      </c>
      <c r="G428" s="9">
        <f>F428*C428</f>
        <v>0</v>
      </c>
      <c r="H428" s="9">
        <f>F428</f>
        <v>0</v>
      </c>
      <c r="I428" s="9">
        <f>H428*C428</f>
        <v>0</v>
      </c>
    </row>
    <row r="429" spans="1:9" ht="24" x14ac:dyDescent="0.25">
      <c r="A429" s="19" t="s">
        <v>218</v>
      </c>
      <c r="B429" s="19" t="s">
        <v>7</v>
      </c>
      <c r="C429" s="8"/>
      <c r="D429" s="8"/>
      <c r="E429" s="8"/>
      <c r="F429" s="8"/>
      <c r="G429" s="8"/>
      <c r="H429" s="8"/>
      <c r="I429" s="8"/>
    </row>
    <row r="430" spans="1:9" x14ac:dyDescent="0.25">
      <c r="A430" s="20" t="s">
        <v>219</v>
      </c>
      <c r="B430" s="20" t="s">
        <v>30</v>
      </c>
      <c r="C430" s="9">
        <v>25</v>
      </c>
      <c r="D430" s="9"/>
      <c r="E430" s="9"/>
      <c r="F430" s="9">
        <v>0</v>
      </c>
      <c r="G430" s="9">
        <f>F430*C430</f>
        <v>0</v>
      </c>
      <c r="H430" s="9">
        <f>F430</f>
        <v>0</v>
      </c>
      <c r="I430" s="9">
        <f>H430*C430</f>
        <v>0</v>
      </c>
    </row>
    <row r="431" spans="1:9" x14ac:dyDescent="0.25">
      <c r="A431" s="19" t="s">
        <v>220</v>
      </c>
      <c r="B431" s="19" t="s">
        <v>7</v>
      </c>
      <c r="C431" s="8"/>
      <c r="D431" s="8"/>
      <c r="E431" s="8"/>
      <c r="F431" s="8"/>
      <c r="G431" s="8"/>
      <c r="H431" s="8"/>
      <c r="I431" s="8"/>
    </row>
    <row r="432" spans="1:9" x14ac:dyDescent="0.25">
      <c r="A432" s="20" t="s">
        <v>240</v>
      </c>
      <c r="B432" s="20" t="s">
        <v>165</v>
      </c>
      <c r="C432" s="9">
        <v>40</v>
      </c>
      <c r="D432" s="9"/>
      <c r="E432" s="9"/>
      <c r="F432" s="9">
        <v>0</v>
      </c>
      <c r="G432" s="9">
        <f>F432*C432</f>
        <v>0</v>
      </c>
      <c r="H432" s="9">
        <f>F432</f>
        <v>0</v>
      </c>
      <c r="I432" s="9">
        <f>H432*C432</f>
        <v>0</v>
      </c>
    </row>
    <row r="433" spans="1:9" x14ac:dyDescent="0.25">
      <c r="A433" s="19" t="s">
        <v>221</v>
      </c>
      <c r="B433" s="19" t="s">
        <v>7</v>
      </c>
      <c r="C433" s="8"/>
      <c r="D433" s="8"/>
      <c r="E433" s="8"/>
      <c r="F433" s="8"/>
      <c r="G433" s="8"/>
      <c r="H433" s="8"/>
      <c r="I433" s="8"/>
    </row>
    <row r="434" spans="1:9" x14ac:dyDescent="0.25">
      <c r="A434" s="20" t="s">
        <v>241</v>
      </c>
      <c r="B434" s="20" t="s">
        <v>152</v>
      </c>
      <c r="C434" s="9">
        <v>5</v>
      </c>
      <c r="D434" s="9">
        <v>0</v>
      </c>
      <c r="E434" s="9">
        <f>D434*C434</f>
        <v>0</v>
      </c>
      <c r="F434" s="9"/>
      <c r="G434" s="9"/>
      <c r="H434" s="9">
        <f>D434</f>
        <v>0</v>
      </c>
      <c r="I434" s="9">
        <f>D434*C434</f>
        <v>0</v>
      </c>
    </row>
    <row r="435" spans="1:9" x14ac:dyDescent="0.25">
      <c r="A435" s="19" t="s">
        <v>222</v>
      </c>
      <c r="B435" s="19" t="s">
        <v>7</v>
      </c>
      <c r="C435" s="8"/>
      <c r="D435" s="8"/>
      <c r="E435" s="8"/>
      <c r="F435" s="8"/>
      <c r="G435" s="8"/>
      <c r="H435" s="8"/>
      <c r="I435" s="8"/>
    </row>
    <row r="436" spans="1:9" x14ac:dyDescent="0.25">
      <c r="A436" s="20" t="s">
        <v>223</v>
      </c>
      <c r="B436" s="20" t="s">
        <v>152</v>
      </c>
      <c r="C436" s="9">
        <v>7</v>
      </c>
      <c r="D436" s="9">
        <v>0</v>
      </c>
      <c r="E436" s="9">
        <f>D436*C436</f>
        <v>0</v>
      </c>
      <c r="F436" s="9"/>
      <c r="G436" s="9"/>
      <c r="H436" s="9">
        <f>D436</f>
        <v>0</v>
      </c>
      <c r="I436" s="9">
        <f>D436*C436</f>
        <v>0</v>
      </c>
    </row>
    <row r="437" spans="1:9" x14ac:dyDescent="0.25">
      <c r="A437" s="19" t="s">
        <v>224</v>
      </c>
      <c r="B437" s="19" t="s">
        <v>7</v>
      </c>
      <c r="C437" s="8"/>
      <c r="D437" s="8"/>
      <c r="E437" s="8"/>
      <c r="F437" s="8"/>
      <c r="G437" s="8"/>
      <c r="H437" s="8"/>
      <c r="I437" s="8"/>
    </row>
    <row r="438" spans="1:9" x14ac:dyDescent="0.25">
      <c r="A438" s="20" t="s">
        <v>225</v>
      </c>
      <c r="B438" s="20" t="s">
        <v>152</v>
      </c>
      <c r="C438" s="9">
        <v>7</v>
      </c>
      <c r="D438" s="9">
        <v>0</v>
      </c>
      <c r="E438" s="9">
        <f>D438*C438</f>
        <v>0</v>
      </c>
      <c r="F438" s="9"/>
      <c r="G438" s="9"/>
      <c r="H438" s="9">
        <f>D438</f>
        <v>0</v>
      </c>
      <c r="I438" s="9">
        <f>D438*C438</f>
        <v>0</v>
      </c>
    </row>
    <row r="439" spans="1:9" x14ac:dyDescent="0.25">
      <c r="A439" s="18" t="s">
        <v>226</v>
      </c>
      <c r="B439" s="18" t="s">
        <v>7</v>
      </c>
      <c r="C439" s="10"/>
      <c r="D439" s="10"/>
      <c r="E439" s="10">
        <f>E438+E436+E434</f>
        <v>0</v>
      </c>
      <c r="F439" s="10"/>
      <c r="G439" s="10">
        <f>G432+G430+G428+G426+G425</f>
        <v>0</v>
      </c>
      <c r="H439" s="10"/>
      <c r="I439" s="10">
        <f>I438+I436+I434+I432+I430+I428+I425+I426</f>
        <v>0</v>
      </c>
    </row>
    <row r="440" spans="1:9" x14ac:dyDescent="0.25">
      <c r="A440" s="25" t="s">
        <v>7</v>
      </c>
      <c r="B440" s="25" t="s">
        <v>7</v>
      </c>
      <c r="C440" s="6"/>
      <c r="D440" s="6"/>
      <c r="E440" s="6"/>
      <c r="F440" s="6"/>
      <c r="G440" s="6"/>
      <c r="H440" s="6"/>
      <c r="I440" s="6"/>
    </row>
    <row r="441" spans="1:9" ht="21" x14ac:dyDescent="0.35">
      <c r="A441" s="26" t="s">
        <v>244</v>
      </c>
      <c r="B441" s="27"/>
      <c r="C441" s="17"/>
      <c r="D441" s="17"/>
      <c r="E441" s="17"/>
      <c r="F441" s="17"/>
      <c r="G441" s="17"/>
      <c r="H441" s="17"/>
      <c r="I441" s="17">
        <f>I439+I422+I19+I15</f>
        <v>0</v>
      </c>
    </row>
  </sheetData>
  <pageMargins left="0.7" right="0.7" top="0.75" bottom="0.75" header="0.3" footer="0.3"/>
  <pageSetup paperSize="9" firstPageNumber="2" orientation="portrait" useFirstPageNumber="1" r:id="rId1"/>
  <headerFooter>
    <oddHeader>&amp;C&amp;8Rekonstrukce rozvodny 22 kV v objektu 6 VOP Šenov
kobka 5, 6, 6a</oddHeader>
    <oddFooter>&amp;L&amp;9Datum vydání: 12.2022&amp;C&amp;9-&amp;P-&amp;R&amp;9archívní číslo: - 0/19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zoomScaleNormal="100" workbookViewId="0">
      <selection activeCell="B45" sqref="B45"/>
    </sheetView>
  </sheetViews>
  <sheetFormatPr defaultRowHeight="15" x14ac:dyDescent="0.25"/>
  <cols>
    <col min="1" max="1" width="26.140625" style="1" bestFit="1" customWidth="1"/>
    <col min="2" max="2" width="61" style="1" bestFit="1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4</v>
      </c>
      <c r="B3" s="4" t="s">
        <v>5</v>
      </c>
    </row>
    <row r="4" spans="1:2" x14ac:dyDescent="0.25">
      <c r="A4" s="2" t="s">
        <v>6</v>
      </c>
      <c r="B4" s="4" t="s">
        <v>7</v>
      </c>
    </row>
    <row r="5" spans="1:2" x14ac:dyDescent="0.25">
      <c r="A5" s="2" t="s">
        <v>8</v>
      </c>
      <c r="B5" s="4" t="s">
        <v>9</v>
      </c>
    </row>
    <row r="6" spans="1:2" x14ac:dyDescent="0.25">
      <c r="A6" s="2" t="s">
        <v>10</v>
      </c>
      <c r="B6" s="4" t="s">
        <v>11</v>
      </c>
    </row>
    <row r="7" spans="1:2" x14ac:dyDescent="0.25">
      <c r="A7" s="2" t="s">
        <v>12</v>
      </c>
      <c r="B7" s="4" t="s">
        <v>13</v>
      </c>
    </row>
    <row r="8" spans="1:2" x14ac:dyDescent="0.25">
      <c r="A8" s="2" t="s">
        <v>14</v>
      </c>
      <c r="B8" s="4" t="s">
        <v>7</v>
      </c>
    </row>
    <row r="9" spans="1:2" x14ac:dyDescent="0.25">
      <c r="A9" s="2" t="s">
        <v>15</v>
      </c>
      <c r="B9" s="4" t="s">
        <v>16</v>
      </c>
    </row>
    <row r="10" spans="1:2" x14ac:dyDescent="0.25">
      <c r="A10" s="2" t="s">
        <v>17</v>
      </c>
      <c r="B10" s="4" t="s">
        <v>18</v>
      </c>
    </row>
    <row r="11" spans="1:2" x14ac:dyDescent="0.25">
      <c r="A11" s="2" t="s">
        <v>19</v>
      </c>
      <c r="B11" s="4" t="s">
        <v>20</v>
      </c>
    </row>
    <row r="12" spans="1:2" x14ac:dyDescent="0.25">
      <c r="A12" s="2" t="s">
        <v>21</v>
      </c>
      <c r="B12" s="4" t="s">
        <v>7</v>
      </c>
    </row>
  </sheetData>
  <pageMargins left="0.7" right="0.7" top="0.78740157499999996" bottom="0.78740157499999996" header="0.3" footer="0.3"/>
  <pageSetup paperSize="9" orientation="portrait" r:id="rId1"/>
  <headerFooter>
    <oddFooter>&amp;L&amp;9Datum vydání: 12/2022&amp;C&amp;9-1-&amp;R&amp;9archívní číslo: - 0/19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v_výměr</vt:lpstr>
      <vt:lpstr>Parametry</vt:lpstr>
    </vt:vector>
  </TitlesOfParts>
  <Company>Val.Mez.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ing.Hubáček Josef</dc:creator>
  <cp:lastModifiedBy>Sýkora Tomáš</cp:lastModifiedBy>
  <cp:lastPrinted>2022-12-06T21:48:46Z</cp:lastPrinted>
  <dcterms:created xsi:type="dcterms:W3CDTF">2022-12-06T18:49:53Z</dcterms:created>
  <dcterms:modified xsi:type="dcterms:W3CDTF">2023-10-05T05:27:29Z</dcterms:modified>
</cp:coreProperties>
</file>