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nadlimitní\Dodávky plynů 2 kolo\1. Část - S235 23 Dodávky plynů v lahvích a jiných distribučních prostředcích\Final cast 1 S235 23\"/>
    </mc:Choice>
  </mc:AlternateContent>
  <xr:revisionPtr revIDLastSave="0" documentId="13_ncr:1_{6566E4DD-389C-4508-AF4E-553D24976BE4}" xr6:coauthVersionLast="47" xr6:coauthVersionMax="47" xr10:uidLastSave="{00000000-0000-0000-0000-000000000000}"/>
  <bookViews>
    <workbookView xWindow="28065" yWindow="465" windowWidth="27345" windowHeight="14580" xr2:uid="{CC3640D7-FBC6-4573-A72F-D5DBA6E3DBC4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6" i="1"/>
  <c r="H25" i="1"/>
  <c r="H24" i="1"/>
  <c r="H21" i="1"/>
  <c r="H20" i="1"/>
  <c r="H18" i="1"/>
  <c r="H16" i="1"/>
  <c r="H15" i="1"/>
  <c r="H14" i="1"/>
  <c r="H13" i="1"/>
  <c r="H12" i="1"/>
  <c r="H11" i="1"/>
  <c r="H9" i="1"/>
  <c r="L19" i="1" l="1"/>
  <c r="L27" i="1"/>
  <c r="L8" i="1"/>
  <c r="L9" i="1" l="1"/>
  <c r="L10" i="1"/>
  <c r="L11" i="1"/>
  <c r="L12" i="1"/>
  <c r="L13" i="1"/>
  <c r="L14" i="1"/>
  <c r="L15" i="1"/>
  <c r="L16" i="1"/>
  <c r="L17" i="1"/>
  <c r="L18" i="1"/>
  <c r="L20" i="1"/>
  <c r="L21" i="1"/>
  <c r="L22" i="1"/>
  <c r="L23" i="1"/>
  <c r="L24" i="1"/>
  <c r="L25" i="1"/>
  <c r="L26" i="1"/>
  <c r="L28" i="1"/>
  <c r="L29" i="1"/>
  <c r="L30" i="1"/>
  <c r="L31" i="1" l="1"/>
</calcChain>
</file>

<file path=xl/sharedStrings.xml><?xml version="1.0" encoding="utf-8"?>
<sst xmlns="http://schemas.openxmlformats.org/spreadsheetml/2006/main" count="188" uniqueCount="110">
  <si>
    <t>Příloha č. 2 - Technická specifikace a ceník</t>
  </si>
  <si>
    <t>Číslo artiklu</t>
  </si>
  <si>
    <t>Název Položky</t>
  </si>
  <si>
    <t>Nabídková cena celkem v Kč bez DPH</t>
  </si>
  <si>
    <t>Identifikační údaje:</t>
  </si>
  <si>
    <t>Název/jméno prodávajícího:</t>
  </si>
  <si>
    <t>IČO:</t>
  </si>
  <si>
    <t>Razítko a podpis osoby oprávněné jednat jménem či za prodávajícího:</t>
  </si>
  <si>
    <t>KYSLÍK 2.5 50L/200BAR</t>
  </si>
  <si>
    <t>KYSLIK 3.5 12x50L/200BAR</t>
  </si>
  <si>
    <t>OXID UHLIČITÝ 4.5 50L/37,5KG</t>
  </si>
  <si>
    <t>PROPAN BUTAN 27L/10KG/12,5BAR</t>
  </si>
  <si>
    <t>PROPAN BUTAN 79L/33KG/12,5BAR</t>
  </si>
  <si>
    <t>DUSÍK 4.6 50L/200BAR</t>
  </si>
  <si>
    <t>DUSÍK 5.0 50L/200BAR</t>
  </si>
  <si>
    <t>DUSÍK 6.0 50L/200BAR</t>
  </si>
  <si>
    <t>ARGON 5.0 10L/200BAR</t>
  </si>
  <si>
    <t>HELIUM 4.6 50L/200BAR</t>
  </si>
  <si>
    <t>ARGON 4.6 50L/200BAR</t>
  </si>
  <si>
    <t>ARGON 4.6 20L/200BAR</t>
  </si>
  <si>
    <t>SVAZEK</t>
  </si>
  <si>
    <t>Distribuční prostředek</t>
  </si>
  <si>
    <t>Množství plynu a plnící tlak v distribučním prostředku [L/KG/BAR]</t>
  </si>
  <si>
    <t>50/-/200</t>
  </si>
  <si>
    <t>600/-/200</t>
  </si>
  <si>
    <t>40/7/-</t>
  </si>
  <si>
    <t>800/144/-</t>
  </si>
  <si>
    <t>600/108/-</t>
  </si>
  <si>
    <t>50/37,5/-</t>
  </si>
  <si>
    <t>600/450/200</t>
  </si>
  <si>
    <t>26,8/20/-</t>
  </si>
  <si>
    <t>8/6/-</t>
  </si>
  <si>
    <t>27/10/12,5</t>
  </si>
  <si>
    <t>79/33/12,5</t>
  </si>
  <si>
    <t>10/-/200</t>
  </si>
  <si>
    <t>50/-/300</t>
  </si>
  <si>
    <t>20/-/200</t>
  </si>
  <si>
    <t>12/12/6,65</t>
  </si>
  <si>
    <t>Obchodní název nabízené položky</t>
  </si>
  <si>
    <t>Č. produktu nabízené položky</t>
  </si>
  <si>
    <t>ČSN EN ISO 14175</t>
  </si>
  <si>
    <t>Vstupní surovina odpovídá požadavkům nařízení Evropského parlamentu a Rady (ES) č. 1333/2008 v plném znění.
Produkt splňuje požadavky normy ČSN EN ISO 14175.</t>
  </si>
  <si>
    <t>Nabídková cena za Maximální množství v Kč bez DPH</t>
  </si>
  <si>
    <t>Složení/Čistota</t>
  </si>
  <si>
    <t>čistota min. 99,500%</t>
  </si>
  <si>
    <t>čistota min. 99,950%</t>
  </si>
  <si>
    <t>čistota min. 98,500% rozpuštěný v acetonu (vztaženo na C₂H₂ bez acetonu)</t>
  </si>
  <si>
    <t>čistota min. 99,995%</t>
  </si>
  <si>
    <t>čistota min. 99,996%</t>
  </si>
  <si>
    <t>čistota min. 99,999%</t>
  </si>
  <si>
    <t>čistota min. 99,9999%</t>
  </si>
  <si>
    <t>Ar 97,5% + CO₂ 2,5%</t>
  </si>
  <si>
    <t>Ar 82% + CO₂ 18%</t>
  </si>
  <si>
    <t xml:space="preserve">Ar 91,97% + CO₂ 8% + NO 0,03% </t>
  </si>
  <si>
    <t>Veškeré láhve budou označeny dle EN 1089-3 a polepeny bezpečnostními nálepkami dle ČSN EN ISO 7225:2007 a platných předpisů ADR</t>
  </si>
  <si>
    <t>Norma a ostatní požadavky</t>
  </si>
  <si>
    <t>−</t>
  </si>
  <si>
    <t>Vstupní surovina odpovídá požadavkům nařízení Evropského parlamentu a Rady (ES) č. 1333/2008 v plném znění. Vyhoduje požadavkům předepsaných vyhláškou č. 409/2005 Sb. v plném rozsahu.</t>
  </si>
  <si>
    <t>Označení plnění</t>
  </si>
  <si>
    <t>LAHEV</t>
  </si>
  <si>
    <t>Poplatek ADR svazky</t>
  </si>
  <si>
    <t>Silniční a energetický poplatek lahev</t>
  </si>
  <si>
    <t>Silniční a energetický poplatek svazek</t>
  </si>
  <si>
    <t>Poplatek ADR lahev</t>
  </si>
  <si>
    <t>ARGON 4.6 50L/300BAR 
S MULTIFUNKČNÍM VENTILEM EVOS CI</t>
  </si>
  <si>
    <t>1. PLYNY:</t>
  </si>
  <si>
    <t>2. DALŠÍ PLNĚNÍ:</t>
  </si>
  <si>
    <t>3. NÁJEM DISTRIBUČNÍCH PROSTŘEDKŮ:</t>
  </si>
  <si>
    <t>Měrná jednotka</t>
  </si>
  <si>
    <t>Lahev - technické plyny 30 MPa</t>
  </si>
  <si>
    <t>Lahev - technické plyny 15 a 20 MPa</t>
  </si>
  <si>
    <t>Lahev - technické plyny 30 MPa EVOS CI</t>
  </si>
  <si>
    <t>Lahev - acetylen</t>
  </si>
  <si>
    <t>Lahev - zvláštní plyny</t>
  </si>
  <si>
    <t>Lahev - chladiva</t>
  </si>
  <si>
    <t>Svazek - 6 lahví</t>
  </si>
  <si>
    <t>Svazek - 12 lahví</t>
  </si>
  <si>
    <t>Svazek - 12 lahví 30 MPa</t>
  </si>
  <si>
    <t>Svazek - 16 lahví</t>
  </si>
  <si>
    <t>Svazek - 16 lahví 30 Mpa</t>
  </si>
  <si>
    <t>Paleta</t>
  </si>
  <si>
    <t>Lahev - propan (ocel)</t>
  </si>
  <si>
    <t>Lahev - propan (hliník)</t>
  </si>
  <si>
    <t>Lahev - propan pro VZV (kompozit)</t>
  </si>
  <si>
    <t>ks/den</t>
  </si>
  <si>
    <t>ACETYLEN ČISTÝ 40L/7,0KG</t>
  </si>
  <si>
    <t>ACETYLEN ČISTÝ 16x50L/144KG</t>
  </si>
  <si>
    <t>ACETYLEN ČISTÝ 12x50L/108KG</t>
  </si>
  <si>
    <t>OXID UHLIČITÝ SVAŘOVACÍ 12x50L/450KG/200BAR</t>
  </si>
  <si>
    <t>OXID UHLIČITÝ POTRAVINÁŘSKÝ 26,8L/20,0KG</t>
  </si>
  <si>
    <t>OXID UHLIČITÝ POTRAVINÁŘSKÝ 8L/6,0KG</t>
  </si>
  <si>
    <t>OSTATNÍ PODMÍNKY</t>
  </si>
  <si>
    <t>4. SLUŽBA PRO ELEKTRONICKOU EVIDENCI DISTRIBUČNÍCH PROSTŘEDKŮ:</t>
  </si>
  <si>
    <t>Specifikace služby</t>
  </si>
  <si>
    <r>
      <t xml:space="preserve">Online služba s informacemi o stavu pronajatých distribučních protředků, a to na základě skenování čárových kódů umístěchách na distribučních prostředcích při vydávání plných a vracení prázdných distribučních prostředků. Sledování a řízení využití pronajatých distribučních prostředků.
</t>
    </r>
    <r>
      <rPr>
        <b/>
        <sz val="11"/>
        <color theme="1"/>
        <rFont val="Calibri"/>
        <family val="2"/>
        <charset val="238"/>
        <scheme val="minor"/>
      </rPr>
      <t>Standardní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dostupnost služby:</t>
    </r>
    <r>
      <rPr>
        <sz val="11"/>
        <color theme="1"/>
        <rFont val="Calibri"/>
        <family val="2"/>
        <charset val="238"/>
        <scheme val="minor"/>
      </rPr>
      <t xml:space="preserve"> nepřetržitě
</t>
    </r>
    <r>
      <rPr>
        <b/>
        <sz val="11"/>
        <color theme="1"/>
        <rFont val="Calibri"/>
        <family val="2"/>
        <charset val="238"/>
        <scheme val="minor"/>
      </rPr>
      <t>Přístup ke službě:</t>
    </r>
    <r>
      <rPr>
        <sz val="11"/>
        <color theme="1"/>
        <rFont val="Calibri"/>
        <family val="2"/>
        <charset val="238"/>
        <scheme val="minor"/>
      </rPr>
      <t xml:space="preserve"> prostřednictvím webového rozhraní
</t>
    </r>
    <r>
      <rPr>
        <b/>
        <sz val="11"/>
        <color theme="1"/>
        <rFont val="Calibri"/>
        <family val="2"/>
        <charset val="238"/>
        <scheme val="minor"/>
      </rPr>
      <t>Počet uživatelů ze strany kupujícího:</t>
    </r>
    <r>
      <rPr>
        <sz val="11"/>
        <color theme="1"/>
        <rFont val="Calibri"/>
        <family val="2"/>
        <charset val="238"/>
        <scheme val="minor"/>
      </rPr>
      <t xml:space="preserve"> max. 10</t>
    </r>
  </si>
  <si>
    <t>Každá láhev bude označena unikátním čárovým kódem, který je kompatibilní s nabízenou službou pro elektronickou evidenci distribučních prostředků.</t>
  </si>
  <si>
    <t>Veřejná zakázka: Dodávky plynů v lahvích a jiných distribučních prostředcích včetně pronájmu distribučních prostředků a služba pro elektronickou evidenci distribučních prostředků</t>
  </si>
  <si>
    <r>
      <rPr>
        <b/>
        <sz val="11"/>
        <rFont val="Calibri"/>
        <family val="2"/>
        <charset val="238"/>
        <scheme val="minor"/>
      </rPr>
      <t>Letní směs</t>
    </r>
    <r>
      <rPr>
        <sz val="11"/>
        <rFont val="Calibri"/>
        <family val="2"/>
        <charset val="238"/>
        <scheme val="minor"/>
      </rPr>
      <t xml:space="preserve"> - Uhlovodíky C2 (max. 7%); C3 (min. 30%); C4 (min. 30% a max. 60%), C5 a vyšší (max. 3%); nenasycené uhlovodíky (max. 60%)
</t>
    </r>
    <r>
      <rPr>
        <b/>
        <sz val="11"/>
        <rFont val="Calibri"/>
        <family val="2"/>
        <charset val="238"/>
        <scheme val="minor"/>
      </rPr>
      <t>Zimní směs</t>
    </r>
    <r>
      <rPr>
        <sz val="11"/>
        <rFont val="Calibri"/>
        <family val="2"/>
        <charset val="238"/>
        <scheme val="minor"/>
      </rPr>
      <t xml:space="preserve"> - Uhlovodíky C2 (max. 5%); C3 (min. 55%); C4 (min. 15% a max. 40%), C5 a vyšší (max. 2%); nenasycené uhlovodíky (max. 65%)</t>
    </r>
  </si>
  <si>
    <r>
      <t>CH₂FCF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- čistota min. 99,700%</t>
    </r>
  </si>
  <si>
    <t>SMĚSNÝ PLYN 50L/300BAR 
S MULTIFUNKČNÍM VENTILEM EVOS CI</t>
  </si>
  <si>
    <t>ČSN EN ISO 14175 (M21)</t>
  </si>
  <si>
    <t xml:space="preserve">SMĚSNÝ PLYN 50L/200BAR </t>
  </si>
  <si>
    <t>ČSN EN ISO 14175 ,(Z)</t>
  </si>
  <si>
    <t xml:space="preserve">HFC CHLADIVO KLIM  12L/12KG/6,65BAR </t>
  </si>
  <si>
    <t>Cena nájmu za měrnou jednotku v Kč  bez DPH</t>
  </si>
  <si>
    <t>Cena plnění za distribuční prostředek v Kč  bez DPH</t>
  </si>
  <si>
    <t>Cena za službu/měsíc v Kč bez DPH</t>
  </si>
  <si>
    <t>Jednotková  nabídková cena plynu v distribučním prostředku v Kč bez DPH</t>
  </si>
  <si>
    <t xml:space="preserve">Maximální množství odběru v MJ  </t>
  </si>
  <si>
    <t>Rámcová dohoda č. S235/23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</si>
</sst>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49" fontId="7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1" fontId="3" fillId="0" borderId="0" xfId="0" applyNumberFormat="1" applyFont="1"/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3" fontId="10" fillId="2" borderId="6" xfId="1" applyNumberFormat="1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6" xfId="0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9" fontId="10" fillId="0" borderId="6" xfId="2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3" fontId="10" fillId="2" borderId="9" xfId="1" applyNumberFormat="1" applyFont="1" applyFill="1" applyBorder="1" applyAlignment="1">
      <alignment horizontal="center" vertical="center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/>
    </xf>
    <xf numFmtId="164" fontId="12" fillId="4" borderId="11" xfId="0" applyNumberFormat="1" applyFont="1" applyFill="1" applyBorder="1" applyAlignment="1">
      <alignment horizontal="center"/>
    </xf>
    <xf numFmtId="0" fontId="12" fillId="0" borderId="25" xfId="0" applyFont="1" applyBorder="1"/>
    <xf numFmtId="0" fontId="12" fillId="0" borderId="15" xfId="0" applyFont="1" applyBorder="1"/>
    <xf numFmtId="1" fontId="10" fillId="6" borderId="5" xfId="0" applyNumberFormat="1" applyFont="1" applyFill="1" applyBorder="1" applyAlignment="1">
      <alignment horizontal="left" vertical="center"/>
    </xf>
    <xf numFmtId="1" fontId="10" fillId="6" borderId="8" xfId="0" applyNumberFormat="1" applyFont="1" applyFill="1" applyBorder="1" applyAlignment="1">
      <alignment horizontal="left" vertical="center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/>
    <xf numFmtId="1" fontId="10" fillId="6" borderId="17" xfId="0" applyNumberFormat="1" applyFont="1" applyFill="1" applyBorder="1" applyAlignment="1">
      <alignment horizontal="left" vertical="center"/>
    </xf>
    <xf numFmtId="0" fontId="10" fillId="6" borderId="12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" fontId="10" fillId="2" borderId="12" xfId="1" applyNumberFormat="1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49" fontId="11" fillId="4" borderId="23" xfId="1" applyNumberFormat="1" applyFont="1" applyFill="1" applyBorder="1" applyAlignment="1">
      <alignment horizontal="center" vertical="center" wrapText="1"/>
    </xf>
    <xf numFmtId="49" fontId="11" fillId="4" borderId="16" xfId="1" applyNumberFormat="1" applyFont="1" applyFill="1" applyBorder="1" applyAlignment="1">
      <alignment horizontal="center" vertical="center" wrapText="1"/>
    </xf>
    <xf numFmtId="164" fontId="0" fillId="5" borderId="19" xfId="0" applyNumberFormat="1" applyFill="1" applyBorder="1" applyAlignment="1" applyProtection="1">
      <alignment horizontal="center" vertical="center"/>
      <protection locked="0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10" xfId="0" applyNumberFormat="1" applyFill="1" applyBorder="1" applyAlignment="1" applyProtection="1">
      <alignment horizontal="center"/>
      <protection locked="0"/>
    </xf>
    <xf numFmtId="164" fontId="0" fillId="5" borderId="19" xfId="0" applyNumberFormat="1" applyFill="1" applyBorder="1" applyProtection="1">
      <protection locked="0"/>
    </xf>
    <xf numFmtId="164" fontId="0" fillId="5" borderId="7" xfId="0" applyNumberFormat="1" applyFill="1" applyBorder="1" applyProtection="1">
      <protection locked="0"/>
    </xf>
    <xf numFmtId="164" fontId="0" fillId="5" borderId="10" xfId="0" applyNumberFormat="1" applyFill="1" applyBorder="1" applyProtection="1">
      <protection locked="0"/>
    </xf>
    <xf numFmtId="164" fontId="0" fillId="5" borderId="22" xfId="0" applyNumberFormat="1" applyFill="1" applyBorder="1" applyAlignment="1" applyProtection="1">
      <alignment vertical="center"/>
      <protection locked="0"/>
    </xf>
    <xf numFmtId="164" fontId="0" fillId="5" borderId="4" xfId="0" applyNumberFormat="1" applyFill="1" applyBorder="1" applyProtection="1">
      <protection locked="0"/>
    </xf>
    <xf numFmtId="49" fontId="10" fillId="0" borderId="8" xfId="0" applyNumberFormat="1" applyFont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indent="11"/>
    </xf>
    <xf numFmtId="0" fontId="0" fillId="0" borderId="12" xfId="0" applyBorder="1" applyAlignment="1">
      <alignment horizontal="left" indent="11"/>
    </xf>
    <xf numFmtId="0" fontId="0" fillId="0" borderId="5" xfId="0" applyBorder="1" applyAlignment="1">
      <alignment horizontal="left" indent="11"/>
    </xf>
    <xf numFmtId="0" fontId="0" fillId="0" borderId="6" xfId="0" applyBorder="1" applyAlignment="1">
      <alignment horizontal="left" indent="11"/>
    </xf>
    <xf numFmtId="0" fontId="0" fillId="0" borderId="8" xfId="0" applyBorder="1" applyAlignment="1">
      <alignment horizontal="left" indent="11"/>
    </xf>
    <xf numFmtId="0" fontId="0" fillId="0" borderId="9" xfId="0" applyBorder="1" applyAlignment="1">
      <alignment horizontal="left" indent="11"/>
    </xf>
    <xf numFmtId="0" fontId="0" fillId="0" borderId="5" xfId="0" applyBorder="1" applyAlignment="1">
      <alignment horizontal="left" indent="10"/>
    </xf>
    <xf numFmtId="0" fontId="0" fillId="0" borderId="6" xfId="0" applyBorder="1" applyAlignment="1">
      <alignment horizontal="left" indent="10"/>
    </xf>
    <xf numFmtId="0" fontId="0" fillId="0" borderId="17" xfId="0" applyBorder="1" applyAlignment="1">
      <alignment horizontal="left" indent="10"/>
    </xf>
    <xf numFmtId="0" fontId="0" fillId="0" borderId="12" xfId="0" applyBorder="1" applyAlignment="1">
      <alignment horizontal="left" indent="10"/>
    </xf>
    <xf numFmtId="0" fontId="0" fillId="0" borderId="8" xfId="0" applyBorder="1" applyAlignment="1">
      <alignment horizontal="left" indent="10"/>
    </xf>
    <xf numFmtId="0" fontId="0" fillId="0" borderId="9" xfId="0" applyBorder="1" applyAlignment="1">
      <alignment horizontal="left" indent="10"/>
    </xf>
    <xf numFmtId="0" fontId="3" fillId="4" borderId="2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left"/>
    </xf>
    <xf numFmtId="0" fontId="12" fillId="4" borderId="26" xfId="0" applyFont="1" applyFill="1" applyBorder="1" applyAlignment="1">
      <alignment horizontal="left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</cellXfs>
  <cellStyles count="3">
    <cellStyle name="Měna" xfId="1" builtinId="4"/>
    <cellStyle name="Normální" xfId="0" builtinId="0"/>
    <cellStyle name="Procenta" xfId="2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120994</xdr:colOff>
      <xdr:row>0</xdr:row>
      <xdr:rowOff>152400</xdr:rowOff>
    </xdr:from>
    <xdr:to>
      <xdr:col>11</xdr:col>
      <xdr:colOff>1527594</xdr:colOff>
      <xdr:row>4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126978B-26AB-4455-913C-783AED489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7944" y="152400"/>
          <a:ext cx="1406600" cy="752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N/Projekty/P&#345;&#237;prava%20VZ%20-%20technick&#233;%20plyny/TS%20p&#345;i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List2"/>
      <sheetName val="List4"/>
      <sheetName val="Data"/>
      <sheetName val="Podmínky hledání"/>
      <sheetName val="Info"/>
    </sheetNames>
    <sheetDataSet>
      <sheetData sheetId="0"/>
      <sheetData sheetId="1"/>
      <sheetData sheetId="2">
        <row r="3">
          <cell r="A3" t="str">
            <v>Součet z Přijaté množství</v>
          </cell>
          <cell r="C3">
            <v>2019</v>
          </cell>
          <cell r="D3">
            <v>2020</v>
          </cell>
          <cell r="E3">
            <v>2021</v>
          </cell>
          <cell r="F3">
            <v>2022</v>
          </cell>
          <cell r="G3" t="str">
            <v>2023 do VZ</v>
          </cell>
        </row>
        <row r="4">
          <cell r="A4">
            <v>217000000600</v>
          </cell>
          <cell r="B4" t="str">
            <v>LASPUR 208(LASERMIX 690*</v>
          </cell>
          <cell r="E4">
            <v>2</v>
          </cell>
        </row>
        <row r="5">
          <cell r="A5">
            <v>217111000100</v>
          </cell>
          <cell r="B5" t="str">
            <v>KYSLIK 2.5-LG LAHVE</v>
          </cell>
          <cell r="C5">
            <v>294</v>
          </cell>
          <cell r="D5">
            <v>117</v>
          </cell>
          <cell r="E5">
            <v>168</v>
          </cell>
          <cell r="F5">
            <v>24</v>
          </cell>
          <cell r="G5">
            <v>200</v>
          </cell>
        </row>
        <row r="6">
          <cell r="A6">
            <v>217111000400</v>
          </cell>
          <cell r="B6" t="str">
            <v>KYSLIK 3.5-LG SVAZEK</v>
          </cell>
          <cell r="C6">
            <v>41</v>
          </cell>
          <cell r="D6">
            <v>14</v>
          </cell>
          <cell r="E6">
            <v>26</v>
          </cell>
          <cell r="F6">
            <v>15</v>
          </cell>
          <cell r="G6">
            <v>35</v>
          </cell>
        </row>
        <row r="7">
          <cell r="A7">
            <v>217111000500</v>
          </cell>
          <cell r="B7" t="str">
            <v>KYSLIK 3.5 KAPAL. SC</v>
          </cell>
          <cell r="C7">
            <v>228430.58999999997</v>
          </cell>
          <cell r="D7">
            <v>133349.000026333</v>
          </cell>
          <cell r="E7">
            <v>181342.74</v>
          </cell>
          <cell r="F7">
            <v>77736.08</v>
          </cell>
          <cell r="G7"/>
        </row>
        <row r="8">
          <cell r="A8">
            <v>217112000500</v>
          </cell>
          <cell r="B8" t="str">
            <v>ACETYLEN CISTY-LG LAHVE</v>
          </cell>
          <cell r="C8">
            <v>293</v>
          </cell>
          <cell r="D8">
            <v>143</v>
          </cell>
          <cell r="E8">
            <v>153</v>
          </cell>
          <cell r="F8">
            <v>35</v>
          </cell>
          <cell r="G8">
            <v>180</v>
          </cell>
        </row>
        <row r="9">
          <cell r="A9">
            <v>217112000700</v>
          </cell>
          <cell r="B9" t="str">
            <v>ACETYLEN CISTY-LG SVAZEK</v>
          </cell>
          <cell r="C9">
            <v>16</v>
          </cell>
          <cell r="D9">
            <v>3</v>
          </cell>
          <cell r="E9">
            <v>5</v>
          </cell>
          <cell r="F9">
            <v>2</v>
          </cell>
          <cell r="G9">
            <v>10</v>
          </cell>
        </row>
        <row r="10">
          <cell r="A10">
            <v>217112000900</v>
          </cell>
          <cell r="B10" t="str">
            <v>ACETYLEN CISTY LG SVAZEK</v>
          </cell>
          <cell r="C10">
            <v>155</v>
          </cell>
          <cell r="D10">
            <v>98</v>
          </cell>
          <cell r="E10">
            <v>132</v>
          </cell>
          <cell r="F10">
            <v>65</v>
          </cell>
          <cell r="G10">
            <v>150</v>
          </cell>
        </row>
        <row r="11">
          <cell r="A11">
            <v>217113000300</v>
          </cell>
          <cell r="B11" t="str">
            <v>OXID UHLIC.4.5-LG LAHVE</v>
          </cell>
          <cell r="D11">
            <v>1</v>
          </cell>
          <cell r="E11">
            <v>5</v>
          </cell>
          <cell r="F11">
            <v>3</v>
          </cell>
          <cell r="G11">
            <v>10</v>
          </cell>
        </row>
        <row r="12">
          <cell r="A12">
            <v>217113000400</v>
          </cell>
          <cell r="B12" t="str">
            <v>OXID UHLIC.SVAR.-LG SVAZ</v>
          </cell>
          <cell r="C12">
            <v>17</v>
          </cell>
          <cell r="D12">
            <v>5</v>
          </cell>
          <cell r="E12">
            <v>8</v>
          </cell>
          <cell r="F12">
            <v>5</v>
          </cell>
          <cell r="G12">
            <v>15</v>
          </cell>
        </row>
        <row r="13">
          <cell r="A13">
            <v>217113000500</v>
          </cell>
          <cell r="B13" t="str">
            <v>OXID UHL.SVAR. KAPAL. SC</v>
          </cell>
          <cell r="C13">
            <v>22399.09</v>
          </cell>
          <cell r="D13">
            <v>12713.02</v>
          </cell>
          <cell r="E13">
            <v>14187</v>
          </cell>
          <cell r="F13">
            <v>5510</v>
          </cell>
          <cell r="G13"/>
        </row>
        <row r="14">
          <cell r="A14">
            <v>217113000800</v>
          </cell>
          <cell r="B14" t="str">
            <v>OXID UHLIC.POTR.-LG LAH</v>
          </cell>
          <cell r="C14">
            <v>21</v>
          </cell>
          <cell r="D14">
            <v>15</v>
          </cell>
          <cell r="E14">
            <v>8</v>
          </cell>
          <cell r="F14">
            <v>6</v>
          </cell>
          <cell r="G14">
            <v>15</v>
          </cell>
        </row>
        <row r="15">
          <cell r="A15">
            <v>217113001000</v>
          </cell>
          <cell r="B15" t="str">
            <v>OXID UHLIC.POTR.-LG LAH</v>
          </cell>
          <cell r="C15">
            <v>11</v>
          </cell>
          <cell r="D15">
            <v>9</v>
          </cell>
          <cell r="E15">
            <v>3</v>
          </cell>
          <cell r="F15">
            <v>5</v>
          </cell>
          <cell r="G15">
            <v>10</v>
          </cell>
        </row>
        <row r="16">
          <cell r="A16">
            <v>217113001400</v>
          </cell>
          <cell r="B16" t="str">
            <v>PROPAN BUTAN-LAHEV 10KG</v>
          </cell>
          <cell r="C16">
            <v>15</v>
          </cell>
          <cell r="D16">
            <v>60</v>
          </cell>
          <cell r="E16">
            <v>10</v>
          </cell>
          <cell r="F16">
            <v>4</v>
          </cell>
          <cell r="G16">
            <v>30</v>
          </cell>
        </row>
        <row r="17">
          <cell r="A17">
            <v>217113001500</v>
          </cell>
          <cell r="B17" t="str">
            <v>PROPAN BUTAN-LAHEV 33KG</v>
          </cell>
          <cell r="C17">
            <v>9</v>
          </cell>
          <cell r="D17">
            <v>9</v>
          </cell>
          <cell r="E17">
            <v>6</v>
          </cell>
          <cell r="F17">
            <v>6</v>
          </cell>
          <cell r="G17">
            <v>10</v>
          </cell>
        </row>
        <row r="18">
          <cell r="A18">
            <v>217117002400</v>
          </cell>
          <cell r="B18" t="str">
            <v>DUSIK 4.6-LG LAHVE</v>
          </cell>
          <cell r="C18">
            <v>6</v>
          </cell>
          <cell r="D18">
            <v>6</v>
          </cell>
          <cell r="E18">
            <v>6</v>
          </cell>
          <cell r="F18">
            <v>11</v>
          </cell>
          <cell r="G18">
            <v>20</v>
          </cell>
        </row>
        <row r="19">
          <cell r="A19">
            <v>217117002700</v>
          </cell>
          <cell r="B19" t="str">
            <v>DUSIK 5.0-LG LAHVE</v>
          </cell>
          <cell r="C19">
            <v>5</v>
          </cell>
          <cell r="D19">
            <v>2</v>
          </cell>
          <cell r="E19">
            <v>5</v>
          </cell>
          <cell r="F19">
            <v>1</v>
          </cell>
          <cell r="G19">
            <v>10</v>
          </cell>
        </row>
        <row r="20">
          <cell r="A20">
            <v>217117002800</v>
          </cell>
          <cell r="B20" t="str">
            <v>DUSIK 5.0 KAPAL. SC</v>
          </cell>
          <cell r="C20">
            <v>90999.960000000021</v>
          </cell>
          <cell r="D20">
            <v>64794.99</v>
          </cell>
          <cell r="E20">
            <v>75881.359999999986</v>
          </cell>
          <cell r="F20">
            <v>33607.020000000004</v>
          </cell>
          <cell r="G20"/>
        </row>
        <row r="21">
          <cell r="A21">
            <v>217117003500</v>
          </cell>
          <cell r="B21" t="str">
            <v>DUSIK 4.6-LG LAHVE</v>
          </cell>
          <cell r="C21">
            <v>1</v>
          </cell>
          <cell r="G21">
            <v>0</v>
          </cell>
        </row>
        <row r="22">
          <cell r="A22">
            <v>217117003700</v>
          </cell>
          <cell r="B22" t="str">
            <v>DUSIK 6.0 T50</v>
          </cell>
          <cell r="C22">
            <v>1</v>
          </cell>
          <cell r="D22">
            <v>1</v>
          </cell>
          <cell r="F22">
            <v>1</v>
          </cell>
          <cell r="G22">
            <v>5</v>
          </cell>
        </row>
        <row r="23">
          <cell r="A23">
            <v>217117003800</v>
          </cell>
          <cell r="B23" t="str">
            <v>DUSIK 4.6-LG LAHVE</v>
          </cell>
          <cell r="C23">
            <v>1</v>
          </cell>
          <cell r="G23">
            <v>0</v>
          </cell>
        </row>
        <row r="24">
          <cell r="A24">
            <v>217211002500</v>
          </cell>
          <cell r="B24" t="str">
            <v>ARGON 5.0-LG LAHVE</v>
          </cell>
          <cell r="C24">
            <v>14</v>
          </cell>
          <cell r="D24">
            <v>10</v>
          </cell>
          <cell r="E24">
            <v>5</v>
          </cell>
          <cell r="F24">
            <v>5</v>
          </cell>
          <cell r="G24">
            <v>15</v>
          </cell>
        </row>
        <row r="25">
          <cell r="A25">
            <v>217211002700</v>
          </cell>
          <cell r="B25" t="str">
            <v>CRONIGON 2</v>
          </cell>
          <cell r="C25">
            <v>12</v>
          </cell>
          <cell r="D25">
            <v>4</v>
          </cell>
          <cell r="E25">
            <v>6</v>
          </cell>
          <cell r="F25">
            <v>7</v>
          </cell>
          <cell r="G25">
            <v>15</v>
          </cell>
        </row>
        <row r="26">
          <cell r="A26">
            <v>217211003200</v>
          </cell>
          <cell r="B26" t="str">
            <v>HELIUM 4.6 LG LAHVE</v>
          </cell>
          <cell r="C26">
            <v>15</v>
          </cell>
          <cell r="D26">
            <v>6</v>
          </cell>
          <cell r="E26">
            <v>11</v>
          </cell>
          <cell r="F26">
            <v>3</v>
          </cell>
          <cell r="G26">
            <v>15</v>
          </cell>
        </row>
        <row r="27">
          <cell r="A27">
            <v>217211003500</v>
          </cell>
          <cell r="B27" t="str">
            <v>ARGON 5.0 KAPAL.SC</v>
          </cell>
          <cell r="C27">
            <v>163665.45000000001</v>
          </cell>
          <cell r="D27">
            <v>116331.54</v>
          </cell>
          <cell r="E27">
            <v>116355.45</v>
          </cell>
          <cell r="F27">
            <v>45782</v>
          </cell>
          <cell r="G27"/>
        </row>
        <row r="28">
          <cell r="A28">
            <v>217211003900</v>
          </cell>
          <cell r="B28" t="str">
            <v>ARGON 4.6-LG LAHVE 10.7*</v>
          </cell>
          <cell r="C28">
            <v>22</v>
          </cell>
          <cell r="D28">
            <v>19</v>
          </cell>
          <cell r="E28">
            <v>16</v>
          </cell>
          <cell r="F28">
            <v>5</v>
          </cell>
          <cell r="G28">
            <v>20</v>
          </cell>
        </row>
        <row r="29">
          <cell r="A29">
            <v>217211004000</v>
          </cell>
          <cell r="B29" t="str">
            <v>CORGON 18-LG LAHVE</v>
          </cell>
          <cell r="C29">
            <v>5</v>
          </cell>
          <cell r="D29">
            <v>81</v>
          </cell>
          <cell r="E29">
            <v>12</v>
          </cell>
          <cell r="F29">
            <v>34</v>
          </cell>
          <cell r="G29">
            <v>50</v>
          </cell>
        </row>
        <row r="30">
          <cell r="A30">
            <v>217211004300</v>
          </cell>
          <cell r="B30" t="str">
            <v>MISON 8-LG LAHVE</v>
          </cell>
          <cell r="C30">
            <v>830</v>
          </cell>
          <cell r="D30">
            <v>259</v>
          </cell>
          <cell r="E30">
            <v>507</v>
          </cell>
          <cell r="F30">
            <v>242</v>
          </cell>
          <cell r="G30">
            <v>600</v>
          </cell>
        </row>
        <row r="31">
          <cell r="A31">
            <v>217211004600</v>
          </cell>
          <cell r="B31" t="str">
            <v>ARGON 4.6 - 20 LITRU 4.3</v>
          </cell>
          <cell r="E31">
            <v>2</v>
          </cell>
          <cell r="F31">
            <v>1</v>
          </cell>
          <cell r="G31">
            <v>5</v>
          </cell>
        </row>
        <row r="32">
          <cell r="A32">
            <v>217211004900</v>
          </cell>
          <cell r="B32" t="str">
            <v>ARGON 4.6 EVOS CI 30.4 *</v>
          </cell>
          <cell r="C32">
            <v>41</v>
          </cell>
          <cell r="D32">
            <v>10</v>
          </cell>
          <cell r="E32">
            <v>13</v>
          </cell>
          <cell r="F32">
            <v>8</v>
          </cell>
          <cell r="G32">
            <v>20</v>
          </cell>
        </row>
        <row r="33">
          <cell r="A33">
            <v>217211006600</v>
          </cell>
          <cell r="B33" t="str">
            <v>MISON 8 LAHEV 20L</v>
          </cell>
          <cell r="C33">
            <v>1</v>
          </cell>
          <cell r="G33">
            <v>0</v>
          </cell>
        </row>
        <row r="34">
          <cell r="A34">
            <v>7499000013100</v>
          </cell>
          <cell r="B34" t="str">
            <v>CHLADIVO KLIM. R134A/T12</v>
          </cell>
          <cell r="C34">
            <v>72</v>
          </cell>
          <cell r="D34">
            <v>72</v>
          </cell>
          <cell r="E34">
            <v>48</v>
          </cell>
          <cell r="F34">
            <v>24</v>
          </cell>
          <cell r="G34">
            <v>60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8A8DF-B6FA-4022-80A7-6489C3B3993F}">
  <sheetPr>
    <pageSetUpPr fitToPage="1"/>
  </sheetPr>
  <dimension ref="B1:N68"/>
  <sheetViews>
    <sheetView tabSelected="1" zoomScale="90" zoomScaleNormal="90" workbookViewId="0">
      <selection activeCell="E17" sqref="E17"/>
    </sheetView>
  </sheetViews>
  <sheetFormatPr defaultRowHeight="15" x14ac:dyDescent="0.25"/>
  <cols>
    <col min="1" max="1" width="4.7109375" customWidth="1"/>
    <col min="2" max="2" width="16.42578125" customWidth="1"/>
    <col min="3" max="3" width="52.5703125" style="49" bestFit="1" customWidth="1"/>
    <col min="4" max="4" width="66.85546875" customWidth="1"/>
    <col min="5" max="5" width="53.5703125" customWidth="1"/>
    <col min="6" max="6" width="11.42578125" customWidth="1"/>
    <col min="7" max="7" width="18" customWidth="1"/>
    <col min="8" max="8" width="15" customWidth="1"/>
    <col min="9" max="11" width="17.28515625" customWidth="1"/>
    <col min="12" max="12" width="24.5703125" customWidth="1"/>
    <col min="13" max="13" width="14.42578125" customWidth="1"/>
    <col min="14" max="14" width="11" bestFit="1" customWidth="1"/>
  </cols>
  <sheetData>
    <row r="1" spans="2:14" x14ac:dyDescent="0.25">
      <c r="B1" s="1"/>
    </row>
    <row r="2" spans="2:14" x14ac:dyDescent="0.25">
      <c r="B2" s="18" t="s">
        <v>96</v>
      </c>
      <c r="C2" s="50"/>
      <c r="D2" s="18"/>
      <c r="E2" s="18"/>
      <c r="F2" s="18"/>
      <c r="G2" s="2"/>
      <c r="H2" s="2"/>
    </row>
    <row r="3" spans="2:14" x14ac:dyDescent="0.25">
      <c r="B3" s="2" t="s">
        <v>109</v>
      </c>
      <c r="C3" s="51"/>
      <c r="D3" s="3"/>
      <c r="E3" s="3"/>
      <c r="F3" s="4"/>
      <c r="G3" s="4"/>
      <c r="H3" s="4"/>
    </row>
    <row r="4" spans="2:14" x14ac:dyDescent="0.25">
      <c r="B4" s="2" t="s">
        <v>0</v>
      </c>
      <c r="C4" s="52"/>
      <c r="D4" s="5"/>
      <c r="E4" s="5"/>
      <c r="F4" s="5"/>
      <c r="G4" s="5"/>
      <c r="H4" s="6"/>
    </row>
    <row r="5" spans="2:14" x14ac:dyDescent="0.25">
      <c r="B5" s="2"/>
      <c r="C5" s="52"/>
      <c r="D5" s="5"/>
      <c r="E5" s="5"/>
      <c r="F5" s="5"/>
      <c r="G5" s="5"/>
      <c r="H5" s="6"/>
    </row>
    <row r="6" spans="2:14" ht="15.75" thickBot="1" x14ac:dyDescent="0.3">
      <c r="B6" s="8" t="s">
        <v>65</v>
      </c>
    </row>
    <row r="7" spans="2:14" ht="90.75" thickBot="1" x14ac:dyDescent="0.3">
      <c r="B7" s="69" t="s">
        <v>1</v>
      </c>
      <c r="C7" s="70" t="s">
        <v>2</v>
      </c>
      <c r="D7" s="71" t="s">
        <v>43</v>
      </c>
      <c r="E7" s="70" t="s">
        <v>55</v>
      </c>
      <c r="F7" s="71" t="s">
        <v>21</v>
      </c>
      <c r="G7" s="70" t="s">
        <v>22</v>
      </c>
      <c r="H7" s="72" t="s">
        <v>108</v>
      </c>
      <c r="I7" s="73" t="s">
        <v>107</v>
      </c>
      <c r="J7" s="73" t="s">
        <v>38</v>
      </c>
      <c r="K7" s="73" t="s">
        <v>39</v>
      </c>
      <c r="L7" s="70" t="s">
        <v>42</v>
      </c>
    </row>
    <row r="8" spans="2:14" x14ac:dyDescent="0.25">
      <c r="B8" s="58">
        <v>217111000100</v>
      </c>
      <c r="C8" s="59" t="s">
        <v>8</v>
      </c>
      <c r="D8" s="60" t="s">
        <v>44</v>
      </c>
      <c r="E8" s="61" t="s">
        <v>40</v>
      </c>
      <c r="F8" s="62" t="s">
        <v>59</v>
      </c>
      <c r="G8" s="63" t="s">
        <v>23</v>
      </c>
      <c r="H8" s="64">
        <v>100</v>
      </c>
      <c r="I8" s="65"/>
      <c r="J8" s="66"/>
      <c r="K8" s="67"/>
      <c r="L8" s="68">
        <f>I8*H8</f>
        <v>0</v>
      </c>
      <c r="M8" s="57"/>
      <c r="N8" s="57"/>
    </row>
    <row r="9" spans="2:14" x14ac:dyDescent="0.25">
      <c r="B9" s="46">
        <v>217111000400</v>
      </c>
      <c r="C9" s="53" t="s">
        <v>9</v>
      </c>
      <c r="D9" s="26" t="s">
        <v>45</v>
      </c>
      <c r="E9" s="25" t="s">
        <v>40</v>
      </c>
      <c r="F9" s="27" t="s">
        <v>20</v>
      </c>
      <c r="G9" s="28" t="s">
        <v>24</v>
      </c>
      <c r="H9" s="29">
        <f>VLOOKUP(B9,[1]List4!$A:$G,7,0)</f>
        <v>35</v>
      </c>
      <c r="I9" s="30"/>
      <c r="J9" s="31"/>
      <c r="K9" s="32"/>
      <c r="L9" s="33">
        <f t="shared" ref="L9:L13" si="0">I9*H9</f>
        <v>0</v>
      </c>
      <c r="M9" s="57"/>
    </row>
    <row r="10" spans="2:14" ht="16.5" customHeight="1" x14ac:dyDescent="0.25">
      <c r="B10" s="46">
        <v>217112000500</v>
      </c>
      <c r="C10" s="53" t="s">
        <v>85</v>
      </c>
      <c r="D10" s="26" t="s">
        <v>46</v>
      </c>
      <c r="E10" s="28" t="s">
        <v>56</v>
      </c>
      <c r="F10" s="27" t="s">
        <v>59</v>
      </c>
      <c r="G10" s="28" t="s">
        <v>25</v>
      </c>
      <c r="H10" s="29">
        <v>100</v>
      </c>
      <c r="I10" s="30"/>
      <c r="J10" s="31"/>
      <c r="K10" s="32"/>
      <c r="L10" s="33">
        <f t="shared" si="0"/>
        <v>0</v>
      </c>
      <c r="M10" s="57"/>
    </row>
    <row r="11" spans="2:14" ht="17.25" customHeight="1" x14ac:dyDescent="0.25">
      <c r="B11" s="46">
        <v>217112000700</v>
      </c>
      <c r="C11" s="53" t="s">
        <v>86</v>
      </c>
      <c r="D11" s="26" t="s">
        <v>46</v>
      </c>
      <c r="E11" s="28" t="s">
        <v>56</v>
      </c>
      <c r="F11" s="27" t="s">
        <v>20</v>
      </c>
      <c r="G11" s="28" t="s">
        <v>26</v>
      </c>
      <c r="H11" s="29">
        <f>VLOOKUP(B11,[1]List4!$A:$G,7,0)</f>
        <v>10</v>
      </c>
      <c r="I11" s="30"/>
      <c r="J11" s="31"/>
      <c r="K11" s="32"/>
      <c r="L11" s="33">
        <f t="shared" si="0"/>
        <v>0</v>
      </c>
      <c r="M11" s="57"/>
    </row>
    <row r="12" spans="2:14" ht="17.25" customHeight="1" x14ac:dyDescent="0.25">
      <c r="B12" s="46">
        <v>217112000900</v>
      </c>
      <c r="C12" s="53" t="s">
        <v>87</v>
      </c>
      <c r="D12" s="26" t="s">
        <v>46</v>
      </c>
      <c r="E12" s="28" t="s">
        <v>56</v>
      </c>
      <c r="F12" s="27" t="s">
        <v>20</v>
      </c>
      <c r="G12" s="28" t="s">
        <v>27</v>
      </c>
      <c r="H12" s="29">
        <f>VLOOKUP(B12,[1]List4!$A:$G,7,0)</f>
        <v>150</v>
      </c>
      <c r="I12" s="30"/>
      <c r="J12" s="31"/>
      <c r="K12" s="32"/>
      <c r="L12" s="33">
        <f t="shared" si="0"/>
        <v>0</v>
      </c>
      <c r="M12" s="57"/>
    </row>
    <row r="13" spans="2:14" x14ac:dyDescent="0.25">
      <c r="B13" s="46">
        <v>217113000300</v>
      </c>
      <c r="C13" s="53" t="s">
        <v>10</v>
      </c>
      <c r="D13" s="26" t="s">
        <v>47</v>
      </c>
      <c r="E13" s="28" t="s">
        <v>56</v>
      </c>
      <c r="F13" s="27" t="s">
        <v>59</v>
      </c>
      <c r="G13" s="28" t="s">
        <v>28</v>
      </c>
      <c r="H13" s="29">
        <f>VLOOKUP(B13,[1]List4!$A:$G,7,0)</f>
        <v>10</v>
      </c>
      <c r="I13" s="30"/>
      <c r="J13" s="31"/>
      <c r="K13" s="32"/>
      <c r="L13" s="33">
        <f t="shared" si="0"/>
        <v>0</v>
      </c>
      <c r="M13" s="57"/>
    </row>
    <row r="14" spans="2:14" x14ac:dyDescent="0.25">
      <c r="B14" s="46">
        <v>217113000400</v>
      </c>
      <c r="C14" s="53" t="s">
        <v>88</v>
      </c>
      <c r="D14" s="26" t="s">
        <v>44</v>
      </c>
      <c r="E14" s="25" t="s">
        <v>40</v>
      </c>
      <c r="F14" s="27" t="s">
        <v>20</v>
      </c>
      <c r="G14" s="28" t="s">
        <v>29</v>
      </c>
      <c r="H14" s="29">
        <f>VLOOKUP(B14,[1]List4!$A:$G,7,0)</f>
        <v>15</v>
      </c>
      <c r="I14" s="30"/>
      <c r="J14" s="31"/>
      <c r="K14" s="32"/>
      <c r="L14" s="33">
        <f>I14*H14</f>
        <v>0</v>
      </c>
      <c r="M14" s="57"/>
    </row>
    <row r="15" spans="2:14" ht="60" x14ac:dyDescent="0.25">
      <c r="B15" s="46">
        <v>217113000800</v>
      </c>
      <c r="C15" s="53" t="s">
        <v>89</v>
      </c>
      <c r="D15" s="26" t="s">
        <v>44</v>
      </c>
      <c r="E15" s="26" t="s">
        <v>57</v>
      </c>
      <c r="F15" s="27" t="s">
        <v>59</v>
      </c>
      <c r="G15" s="28" t="s">
        <v>30</v>
      </c>
      <c r="H15" s="29">
        <f>VLOOKUP(B15,[1]List4!$A:$G,7,0)</f>
        <v>15</v>
      </c>
      <c r="I15" s="30"/>
      <c r="J15" s="31"/>
      <c r="K15" s="32"/>
      <c r="L15" s="33">
        <f>I15*H15</f>
        <v>0</v>
      </c>
      <c r="M15" s="57"/>
    </row>
    <row r="16" spans="2:14" ht="60" x14ac:dyDescent="0.25">
      <c r="B16" s="46">
        <v>217113001000</v>
      </c>
      <c r="C16" s="53" t="s">
        <v>90</v>
      </c>
      <c r="D16" s="26" t="s">
        <v>44</v>
      </c>
      <c r="E16" s="26" t="s">
        <v>57</v>
      </c>
      <c r="F16" s="27" t="s">
        <v>59</v>
      </c>
      <c r="G16" s="28" t="s">
        <v>31</v>
      </c>
      <c r="H16" s="29">
        <f>VLOOKUP(B16,[1]List4!$A:$G,7,0)</f>
        <v>10</v>
      </c>
      <c r="I16" s="30"/>
      <c r="J16" s="31"/>
      <c r="K16" s="32"/>
      <c r="L16" s="33">
        <f t="shared" ref="L16:L30" si="1">I16*H16</f>
        <v>0</v>
      </c>
      <c r="M16" s="57"/>
    </row>
    <row r="17" spans="2:13" ht="60" x14ac:dyDescent="0.25">
      <c r="B17" s="46">
        <v>217113001400</v>
      </c>
      <c r="C17" s="54" t="s">
        <v>11</v>
      </c>
      <c r="D17" s="26" t="s">
        <v>97</v>
      </c>
      <c r="E17" s="28" t="s">
        <v>56</v>
      </c>
      <c r="F17" s="27" t="s">
        <v>59</v>
      </c>
      <c r="G17" s="28" t="s">
        <v>32</v>
      </c>
      <c r="H17" s="29">
        <v>20</v>
      </c>
      <c r="I17" s="30"/>
      <c r="J17" s="31"/>
      <c r="K17" s="34"/>
      <c r="L17" s="33">
        <f t="shared" si="1"/>
        <v>0</v>
      </c>
      <c r="M17" s="57"/>
    </row>
    <row r="18" spans="2:13" ht="60" x14ac:dyDescent="0.25">
      <c r="B18" s="46">
        <v>217113001500</v>
      </c>
      <c r="C18" s="53" t="s">
        <v>12</v>
      </c>
      <c r="D18" s="26" t="s">
        <v>97</v>
      </c>
      <c r="E18" s="28" t="s">
        <v>56</v>
      </c>
      <c r="F18" s="27" t="s">
        <v>59</v>
      </c>
      <c r="G18" s="28" t="s">
        <v>33</v>
      </c>
      <c r="H18" s="29">
        <f>VLOOKUP(B18,[1]List4!$A:$G,7,0)</f>
        <v>10</v>
      </c>
      <c r="I18" s="30"/>
      <c r="J18" s="31"/>
      <c r="K18" s="34"/>
      <c r="L18" s="33">
        <f t="shared" si="1"/>
        <v>0</v>
      </c>
      <c r="M18" s="57"/>
    </row>
    <row r="19" spans="2:13" x14ac:dyDescent="0.25">
      <c r="B19" s="46">
        <v>217117002400</v>
      </c>
      <c r="C19" s="53" t="s">
        <v>13</v>
      </c>
      <c r="D19" s="26" t="s">
        <v>48</v>
      </c>
      <c r="E19" s="25" t="s">
        <v>40</v>
      </c>
      <c r="F19" s="27" t="s">
        <v>59</v>
      </c>
      <c r="G19" s="28" t="s">
        <v>23</v>
      </c>
      <c r="H19" s="29">
        <v>15</v>
      </c>
      <c r="I19" s="30"/>
      <c r="J19" s="31"/>
      <c r="K19" s="32"/>
      <c r="L19" s="33">
        <f t="shared" si="1"/>
        <v>0</v>
      </c>
      <c r="M19" s="57"/>
    </row>
    <row r="20" spans="2:13" x14ac:dyDescent="0.25">
      <c r="B20" s="46">
        <v>217117002700</v>
      </c>
      <c r="C20" s="53" t="s">
        <v>14</v>
      </c>
      <c r="D20" s="26" t="s">
        <v>49</v>
      </c>
      <c r="E20" s="25" t="s">
        <v>40</v>
      </c>
      <c r="F20" s="27" t="s">
        <v>59</v>
      </c>
      <c r="G20" s="28" t="s">
        <v>23</v>
      </c>
      <c r="H20" s="29">
        <f>VLOOKUP(B20,[1]List4!$A:$G,7,0)</f>
        <v>10</v>
      </c>
      <c r="I20" s="30"/>
      <c r="J20" s="31"/>
      <c r="K20" s="32"/>
      <c r="L20" s="33">
        <f t="shared" si="1"/>
        <v>0</v>
      </c>
      <c r="M20" s="57"/>
    </row>
    <row r="21" spans="2:13" x14ac:dyDescent="0.25">
      <c r="B21" s="46">
        <v>217117003700</v>
      </c>
      <c r="C21" s="53" t="s">
        <v>15</v>
      </c>
      <c r="D21" s="26" t="s">
        <v>50</v>
      </c>
      <c r="E21" s="28" t="s">
        <v>56</v>
      </c>
      <c r="F21" s="27" t="s">
        <v>59</v>
      </c>
      <c r="G21" s="28" t="s">
        <v>23</v>
      </c>
      <c r="H21" s="29">
        <f>VLOOKUP(B21,[1]List4!$A:$G,7,0)</f>
        <v>5</v>
      </c>
      <c r="I21" s="30"/>
      <c r="J21" s="31"/>
      <c r="K21" s="32"/>
      <c r="L21" s="33">
        <f t="shared" si="1"/>
        <v>0</v>
      </c>
      <c r="M21" s="57"/>
    </row>
    <row r="22" spans="2:13" x14ac:dyDescent="0.25">
      <c r="B22" s="46">
        <v>217211002500</v>
      </c>
      <c r="C22" s="54" t="s">
        <v>16</v>
      </c>
      <c r="D22" s="26" t="s">
        <v>49</v>
      </c>
      <c r="E22" s="25" t="s">
        <v>40</v>
      </c>
      <c r="F22" s="27" t="s">
        <v>59</v>
      </c>
      <c r="G22" s="35" t="s">
        <v>34</v>
      </c>
      <c r="H22" s="29">
        <v>10</v>
      </c>
      <c r="I22" s="30"/>
      <c r="J22" s="31"/>
      <c r="K22" s="32"/>
      <c r="L22" s="33">
        <f t="shared" si="1"/>
        <v>0</v>
      </c>
      <c r="M22" s="57"/>
    </row>
    <row r="23" spans="2:13" ht="30" x14ac:dyDescent="0.25">
      <c r="B23" s="46">
        <v>217211002700</v>
      </c>
      <c r="C23" s="53" t="s">
        <v>99</v>
      </c>
      <c r="D23" s="26" t="s">
        <v>51</v>
      </c>
      <c r="E23" s="25" t="s">
        <v>40</v>
      </c>
      <c r="F23" s="27" t="s">
        <v>59</v>
      </c>
      <c r="G23" s="28" t="s">
        <v>35</v>
      </c>
      <c r="H23" s="29">
        <v>10</v>
      </c>
      <c r="I23" s="30"/>
      <c r="J23" s="31"/>
      <c r="K23" s="32"/>
      <c r="L23" s="33">
        <f t="shared" si="1"/>
        <v>0</v>
      </c>
      <c r="M23" s="57"/>
    </row>
    <row r="24" spans="2:13" x14ac:dyDescent="0.25">
      <c r="B24" s="46">
        <v>217211003200</v>
      </c>
      <c r="C24" s="53" t="s">
        <v>17</v>
      </c>
      <c r="D24" s="26" t="s">
        <v>48</v>
      </c>
      <c r="E24" s="28" t="s">
        <v>56</v>
      </c>
      <c r="F24" s="27" t="s">
        <v>59</v>
      </c>
      <c r="G24" s="28" t="s">
        <v>23</v>
      </c>
      <c r="H24" s="29">
        <f>VLOOKUP(B24,[1]List4!$A:$G,7,0)</f>
        <v>15</v>
      </c>
      <c r="I24" s="30"/>
      <c r="J24" s="31"/>
      <c r="K24" s="32"/>
      <c r="L24" s="33">
        <f t="shared" si="1"/>
        <v>0</v>
      </c>
      <c r="M24" s="57"/>
    </row>
    <row r="25" spans="2:13" ht="60" x14ac:dyDescent="0.25">
      <c r="B25" s="46">
        <v>217211003900</v>
      </c>
      <c r="C25" s="53" t="s">
        <v>18</v>
      </c>
      <c r="D25" s="26" t="s">
        <v>48</v>
      </c>
      <c r="E25" s="26" t="s">
        <v>41</v>
      </c>
      <c r="F25" s="27" t="s">
        <v>59</v>
      </c>
      <c r="G25" s="28" t="s">
        <v>23</v>
      </c>
      <c r="H25" s="29">
        <f>VLOOKUP(B25,[1]List4!$A:$G,7,0)</f>
        <v>20</v>
      </c>
      <c r="I25" s="30"/>
      <c r="J25" s="31"/>
      <c r="K25" s="32"/>
      <c r="L25" s="33">
        <f t="shared" si="1"/>
        <v>0</v>
      </c>
      <c r="M25" s="57"/>
    </row>
    <row r="26" spans="2:13" x14ac:dyDescent="0.25">
      <c r="B26" s="46">
        <v>217211004000</v>
      </c>
      <c r="C26" s="54" t="s">
        <v>101</v>
      </c>
      <c r="D26" s="26" t="s">
        <v>52</v>
      </c>
      <c r="E26" s="25" t="s">
        <v>100</v>
      </c>
      <c r="F26" s="27" t="s">
        <v>59</v>
      </c>
      <c r="G26" s="28" t="s">
        <v>23</v>
      </c>
      <c r="H26" s="29">
        <f>VLOOKUP(B26,[1]List4!$A:$G,7,0)</f>
        <v>50</v>
      </c>
      <c r="I26" s="30"/>
      <c r="J26" s="31"/>
      <c r="K26" s="32"/>
      <c r="L26" s="33">
        <f t="shared" si="1"/>
        <v>0</v>
      </c>
      <c r="M26" s="57"/>
    </row>
    <row r="27" spans="2:13" x14ac:dyDescent="0.25">
      <c r="B27" s="46">
        <v>217211004300</v>
      </c>
      <c r="C27" s="54" t="s">
        <v>101</v>
      </c>
      <c r="D27" s="25" t="s">
        <v>53</v>
      </c>
      <c r="E27" s="25" t="s">
        <v>102</v>
      </c>
      <c r="F27" s="27" t="s">
        <v>59</v>
      </c>
      <c r="G27" s="28" t="s">
        <v>23</v>
      </c>
      <c r="H27" s="29">
        <v>600</v>
      </c>
      <c r="I27" s="30"/>
      <c r="J27" s="31"/>
      <c r="K27" s="32"/>
      <c r="L27" s="33">
        <f t="shared" si="1"/>
        <v>0</v>
      </c>
      <c r="M27" s="57"/>
    </row>
    <row r="28" spans="2:13" x14ac:dyDescent="0.25">
      <c r="B28" s="46">
        <v>217211004600</v>
      </c>
      <c r="C28" s="53" t="s">
        <v>19</v>
      </c>
      <c r="D28" s="26" t="s">
        <v>48</v>
      </c>
      <c r="E28" s="25" t="s">
        <v>40</v>
      </c>
      <c r="F28" s="27" t="s">
        <v>59</v>
      </c>
      <c r="G28" s="28" t="s">
        <v>36</v>
      </c>
      <c r="H28" s="29">
        <f>VLOOKUP(B28,[1]List4!$A:$G,7,0)</f>
        <v>5</v>
      </c>
      <c r="I28" s="30"/>
      <c r="J28" s="31"/>
      <c r="K28" s="32"/>
      <c r="L28" s="33">
        <f t="shared" si="1"/>
        <v>0</v>
      </c>
      <c r="M28" s="57"/>
    </row>
    <row r="29" spans="2:13" ht="30" x14ac:dyDescent="0.25">
      <c r="B29" s="46">
        <v>217211004900</v>
      </c>
      <c r="C29" s="53" t="s">
        <v>64</v>
      </c>
      <c r="D29" s="26" t="s">
        <v>48</v>
      </c>
      <c r="E29" s="25" t="s">
        <v>40</v>
      </c>
      <c r="F29" s="27" t="s">
        <v>59</v>
      </c>
      <c r="G29" s="28" t="s">
        <v>35</v>
      </c>
      <c r="H29" s="29">
        <f>VLOOKUP(B29,[1]List4!$A:$G,7,0)</f>
        <v>20</v>
      </c>
      <c r="I29" s="30"/>
      <c r="J29" s="31"/>
      <c r="K29" s="32"/>
      <c r="L29" s="33">
        <f t="shared" si="1"/>
        <v>0</v>
      </c>
      <c r="M29" s="57"/>
    </row>
    <row r="30" spans="2:13" ht="18.75" thickBot="1" x14ac:dyDescent="0.3">
      <c r="B30" s="47">
        <v>7499000013100</v>
      </c>
      <c r="C30" s="55" t="s">
        <v>103</v>
      </c>
      <c r="D30" s="36" t="s">
        <v>98</v>
      </c>
      <c r="E30" s="37" t="s">
        <v>56</v>
      </c>
      <c r="F30" s="38" t="s">
        <v>59</v>
      </c>
      <c r="G30" s="37" t="s">
        <v>37</v>
      </c>
      <c r="H30" s="39">
        <f>VLOOKUP(B30,[1]List4!$A:$G,7,0)</f>
        <v>60</v>
      </c>
      <c r="I30" s="40"/>
      <c r="J30" s="41"/>
      <c r="K30" s="42"/>
      <c r="L30" s="33">
        <f t="shared" si="1"/>
        <v>0</v>
      </c>
      <c r="M30" s="57"/>
    </row>
    <row r="31" spans="2:13" ht="15.75" thickBot="1" x14ac:dyDescent="0.3">
      <c r="B31" s="1"/>
      <c r="F31" s="44"/>
      <c r="G31" s="44"/>
      <c r="H31" s="44"/>
      <c r="I31" s="45"/>
      <c r="J31" s="107" t="s">
        <v>3</v>
      </c>
      <c r="K31" s="108"/>
      <c r="L31" s="43">
        <f>SUM(L8:L30)</f>
        <v>0</v>
      </c>
    </row>
    <row r="32" spans="2:13" x14ac:dyDescent="0.25">
      <c r="B32" s="8" t="s">
        <v>91</v>
      </c>
      <c r="F32" s="22"/>
      <c r="G32" s="22"/>
      <c r="H32" s="22"/>
      <c r="I32" s="22"/>
      <c r="J32" s="22"/>
      <c r="K32" s="22"/>
      <c r="L32" s="23"/>
    </row>
    <row r="33" spans="2:12" x14ac:dyDescent="0.25">
      <c r="B33" s="24" t="s">
        <v>54</v>
      </c>
      <c r="F33" s="22"/>
      <c r="G33" s="22"/>
      <c r="H33" s="22"/>
      <c r="I33" s="22"/>
      <c r="J33" s="22"/>
      <c r="K33" s="22"/>
      <c r="L33" s="23"/>
    </row>
    <row r="34" spans="2:12" x14ac:dyDescent="0.25">
      <c r="B34" s="24" t="s">
        <v>95</v>
      </c>
      <c r="F34" s="22"/>
      <c r="G34" s="22"/>
      <c r="H34" s="22"/>
      <c r="I34" s="22"/>
      <c r="J34" s="22"/>
      <c r="K34" s="22"/>
      <c r="L34" s="23"/>
    </row>
    <row r="35" spans="2:12" x14ac:dyDescent="0.25">
      <c r="B35" s="1"/>
      <c r="F35" s="9"/>
      <c r="G35" s="9"/>
      <c r="H35" s="9"/>
      <c r="I35" s="9"/>
      <c r="J35" s="9"/>
      <c r="K35" s="9"/>
      <c r="L35" s="10"/>
    </row>
    <row r="36" spans="2:12" ht="15.75" thickBot="1" x14ac:dyDescent="0.3">
      <c r="B36" s="8" t="s">
        <v>66</v>
      </c>
      <c r="F36" s="9"/>
      <c r="G36" s="9"/>
      <c r="H36" s="9"/>
      <c r="I36" s="9"/>
      <c r="J36" s="9"/>
      <c r="K36" s="9"/>
      <c r="L36" s="10"/>
    </row>
    <row r="37" spans="2:12" ht="15.75" thickBot="1" x14ac:dyDescent="0.3">
      <c r="B37" s="88" t="s">
        <v>58</v>
      </c>
      <c r="C37" s="89"/>
      <c r="D37" s="12" t="s">
        <v>21</v>
      </c>
      <c r="E37" s="12" t="s">
        <v>105</v>
      </c>
      <c r="F37" s="9"/>
      <c r="G37" s="9"/>
      <c r="H37" s="9"/>
      <c r="I37" s="9"/>
      <c r="J37" s="9"/>
      <c r="K37" s="9"/>
      <c r="L37" s="10"/>
    </row>
    <row r="38" spans="2:12" x14ac:dyDescent="0.25">
      <c r="B38" s="90" t="s">
        <v>63</v>
      </c>
      <c r="C38" s="91"/>
      <c r="D38" s="19" t="s">
        <v>59</v>
      </c>
      <c r="E38" s="74"/>
      <c r="F38" s="9"/>
      <c r="G38" s="9"/>
      <c r="H38" s="9"/>
      <c r="I38" s="9"/>
      <c r="J38" s="9"/>
      <c r="K38" s="9"/>
      <c r="L38" s="10"/>
    </row>
    <row r="39" spans="2:12" x14ac:dyDescent="0.25">
      <c r="B39" s="92" t="s">
        <v>60</v>
      </c>
      <c r="C39" s="93"/>
      <c r="D39" s="20" t="s">
        <v>20</v>
      </c>
      <c r="E39" s="75"/>
      <c r="F39" s="9"/>
      <c r="G39" s="9"/>
      <c r="H39" s="9"/>
      <c r="I39" s="9"/>
      <c r="J39" s="9"/>
      <c r="K39" s="9"/>
      <c r="L39" s="10"/>
    </row>
    <row r="40" spans="2:12" x14ac:dyDescent="0.25">
      <c r="B40" s="92" t="s">
        <v>61</v>
      </c>
      <c r="C40" s="93"/>
      <c r="D40" s="20" t="s">
        <v>59</v>
      </c>
      <c r="E40" s="75"/>
      <c r="F40" s="9"/>
      <c r="G40" s="9"/>
      <c r="H40" s="9"/>
      <c r="I40" s="9"/>
      <c r="J40" s="9"/>
      <c r="K40" s="9"/>
      <c r="L40" s="10"/>
    </row>
    <row r="41" spans="2:12" ht="15.75" thickBot="1" x14ac:dyDescent="0.3">
      <c r="B41" s="94" t="s">
        <v>62</v>
      </c>
      <c r="C41" s="95"/>
      <c r="D41" s="21" t="s">
        <v>20</v>
      </c>
      <c r="E41" s="76"/>
      <c r="F41" s="9"/>
      <c r="G41" s="9"/>
      <c r="H41" s="9"/>
      <c r="I41" s="9"/>
      <c r="J41" s="9"/>
      <c r="K41" s="9"/>
      <c r="L41" s="10"/>
    </row>
    <row r="42" spans="2:12" x14ac:dyDescent="0.25">
      <c r="B42" s="1"/>
      <c r="F42" s="9"/>
      <c r="G42" s="9"/>
      <c r="H42" s="9"/>
      <c r="I42" s="9"/>
      <c r="J42" s="9"/>
      <c r="K42" s="9"/>
      <c r="L42" s="10"/>
    </row>
    <row r="43" spans="2:12" ht="15.75" thickBot="1" x14ac:dyDescent="0.3">
      <c r="B43" s="8" t="s">
        <v>67</v>
      </c>
      <c r="F43" s="9"/>
      <c r="G43" s="9"/>
      <c r="H43" s="9"/>
      <c r="I43" s="9"/>
      <c r="J43" s="9"/>
      <c r="K43" s="9"/>
      <c r="L43" s="10"/>
    </row>
    <row r="44" spans="2:12" ht="15.75" thickBot="1" x14ac:dyDescent="0.3">
      <c r="B44" s="102" t="s">
        <v>21</v>
      </c>
      <c r="C44" s="103"/>
      <c r="D44" s="12" t="s">
        <v>68</v>
      </c>
      <c r="E44" s="12" t="s">
        <v>104</v>
      </c>
      <c r="F44" s="9"/>
      <c r="G44" s="9"/>
      <c r="H44" s="9"/>
      <c r="I44" s="9"/>
      <c r="J44" s="9"/>
      <c r="K44" s="9"/>
      <c r="L44" s="10"/>
    </row>
    <row r="45" spans="2:12" x14ac:dyDescent="0.25">
      <c r="B45" s="98" t="s">
        <v>70</v>
      </c>
      <c r="C45" s="99"/>
      <c r="D45" s="19" t="s">
        <v>84</v>
      </c>
      <c r="E45" s="77"/>
      <c r="F45" s="9"/>
      <c r="G45" s="48"/>
      <c r="H45" s="9"/>
      <c r="I45" s="9"/>
      <c r="J45" s="9"/>
      <c r="K45" s="9"/>
      <c r="L45" s="10"/>
    </row>
    <row r="46" spans="2:12" x14ac:dyDescent="0.25">
      <c r="B46" s="96" t="s">
        <v>69</v>
      </c>
      <c r="C46" s="97"/>
      <c r="D46" s="20" t="s">
        <v>84</v>
      </c>
      <c r="E46" s="78"/>
      <c r="F46" s="9"/>
      <c r="G46" s="48"/>
      <c r="H46" s="9"/>
      <c r="I46" s="9"/>
      <c r="J46" s="9"/>
      <c r="K46" s="9"/>
      <c r="L46" s="10"/>
    </row>
    <row r="47" spans="2:12" x14ac:dyDescent="0.25">
      <c r="B47" s="96" t="s">
        <v>71</v>
      </c>
      <c r="C47" s="97"/>
      <c r="D47" s="20" t="s">
        <v>84</v>
      </c>
      <c r="E47" s="78"/>
      <c r="F47" s="9"/>
      <c r="G47" s="48"/>
      <c r="H47" s="9"/>
      <c r="I47" s="9"/>
      <c r="J47" s="9"/>
      <c r="K47" s="9"/>
      <c r="L47" s="10"/>
    </row>
    <row r="48" spans="2:12" x14ac:dyDescent="0.25">
      <c r="B48" s="96" t="s">
        <v>72</v>
      </c>
      <c r="C48" s="97"/>
      <c r="D48" s="20" t="s">
        <v>84</v>
      </c>
      <c r="E48" s="78"/>
      <c r="F48" s="9"/>
      <c r="G48" s="48"/>
      <c r="H48" s="9"/>
      <c r="I48" s="9"/>
      <c r="J48" s="9"/>
      <c r="K48" s="9"/>
      <c r="L48" s="10"/>
    </row>
    <row r="49" spans="2:12" x14ac:dyDescent="0.25">
      <c r="B49" s="96" t="s">
        <v>73</v>
      </c>
      <c r="C49" s="97"/>
      <c r="D49" s="20" t="s">
        <v>84</v>
      </c>
      <c r="E49" s="78"/>
      <c r="F49" s="9"/>
      <c r="G49" s="48"/>
      <c r="H49" s="9"/>
      <c r="I49" s="9"/>
      <c r="J49" s="9"/>
      <c r="K49" s="9"/>
      <c r="L49" s="10"/>
    </row>
    <row r="50" spans="2:12" x14ac:dyDescent="0.25">
      <c r="B50" s="96" t="s">
        <v>74</v>
      </c>
      <c r="C50" s="97"/>
      <c r="D50" s="20" t="s">
        <v>84</v>
      </c>
      <c r="E50" s="78"/>
      <c r="F50" s="9"/>
      <c r="G50" s="48"/>
      <c r="H50" s="9"/>
      <c r="I50" s="9"/>
      <c r="J50" s="9"/>
      <c r="K50" s="9"/>
      <c r="L50" s="10"/>
    </row>
    <row r="51" spans="2:12" x14ac:dyDescent="0.25">
      <c r="B51" s="96" t="s">
        <v>81</v>
      </c>
      <c r="C51" s="97"/>
      <c r="D51" s="20" t="s">
        <v>84</v>
      </c>
      <c r="E51" s="78"/>
      <c r="F51" s="9"/>
      <c r="G51" s="48"/>
      <c r="H51" s="9"/>
      <c r="I51" s="9"/>
      <c r="J51" s="9"/>
      <c r="K51" s="9"/>
      <c r="L51" s="10"/>
    </row>
    <row r="52" spans="2:12" x14ac:dyDescent="0.25">
      <c r="B52" s="96" t="s">
        <v>82</v>
      </c>
      <c r="C52" s="97"/>
      <c r="D52" s="20" t="s">
        <v>84</v>
      </c>
      <c r="E52" s="78"/>
      <c r="F52" s="9"/>
      <c r="G52" s="48"/>
      <c r="H52" s="9"/>
      <c r="I52" s="9"/>
      <c r="J52" s="9"/>
      <c r="K52" s="9"/>
      <c r="L52" s="10"/>
    </row>
    <row r="53" spans="2:12" x14ac:dyDescent="0.25">
      <c r="B53" s="96" t="s">
        <v>83</v>
      </c>
      <c r="C53" s="97"/>
      <c r="D53" s="20" t="s">
        <v>84</v>
      </c>
      <c r="E53" s="78"/>
      <c r="F53" s="9"/>
      <c r="G53" s="48"/>
      <c r="H53" s="9"/>
      <c r="I53" s="9"/>
      <c r="J53" s="9"/>
      <c r="K53" s="9"/>
      <c r="L53" s="10"/>
    </row>
    <row r="54" spans="2:12" x14ac:dyDescent="0.25">
      <c r="B54" s="96" t="s">
        <v>75</v>
      </c>
      <c r="C54" s="97"/>
      <c r="D54" s="20" t="s">
        <v>84</v>
      </c>
      <c r="E54" s="78"/>
      <c r="F54" s="9"/>
      <c r="G54" s="48"/>
      <c r="H54" s="9"/>
      <c r="I54" s="9"/>
      <c r="J54" s="9"/>
      <c r="K54" s="9"/>
      <c r="L54" s="10"/>
    </row>
    <row r="55" spans="2:12" x14ac:dyDescent="0.25">
      <c r="B55" s="96" t="s">
        <v>76</v>
      </c>
      <c r="C55" s="97"/>
      <c r="D55" s="20" t="s">
        <v>84</v>
      </c>
      <c r="E55" s="78"/>
      <c r="F55" s="9"/>
      <c r="G55" s="48"/>
      <c r="H55" s="9"/>
      <c r="I55" s="9"/>
      <c r="J55" s="9"/>
      <c r="K55" s="9"/>
      <c r="L55" s="10"/>
    </row>
    <row r="56" spans="2:12" x14ac:dyDescent="0.25">
      <c r="B56" s="96" t="s">
        <v>77</v>
      </c>
      <c r="C56" s="97"/>
      <c r="D56" s="20" t="s">
        <v>84</v>
      </c>
      <c r="E56" s="78"/>
      <c r="F56" s="9"/>
      <c r="G56" s="48"/>
      <c r="H56" s="9"/>
      <c r="I56" s="9"/>
      <c r="J56" s="9"/>
      <c r="K56" s="9"/>
      <c r="L56" s="10"/>
    </row>
    <row r="57" spans="2:12" x14ac:dyDescent="0.25">
      <c r="B57" s="96" t="s">
        <v>78</v>
      </c>
      <c r="C57" s="97"/>
      <c r="D57" s="20" t="s">
        <v>84</v>
      </c>
      <c r="E57" s="78"/>
      <c r="F57" s="9"/>
      <c r="G57" s="48"/>
      <c r="H57" s="9"/>
      <c r="I57" s="9"/>
      <c r="J57" s="9"/>
      <c r="K57" s="9"/>
      <c r="L57" s="10"/>
    </row>
    <row r="58" spans="2:12" x14ac:dyDescent="0.25">
      <c r="B58" s="96" t="s">
        <v>79</v>
      </c>
      <c r="C58" s="97"/>
      <c r="D58" s="20" t="s">
        <v>84</v>
      </c>
      <c r="E58" s="78"/>
      <c r="F58" s="9"/>
      <c r="G58" s="48"/>
      <c r="H58" s="9"/>
      <c r="I58" s="9"/>
      <c r="J58" s="9"/>
      <c r="K58" s="9"/>
      <c r="L58" s="10"/>
    </row>
    <row r="59" spans="2:12" ht="15.75" thickBot="1" x14ac:dyDescent="0.3">
      <c r="B59" s="100" t="s">
        <v>80</v>
      </c>
      <c r="C59" s="101"/>
      <c r="D59" s="21" t="s">
        <v>84</v>
      </c>
      <c r="E59" s="79"/>
      <c r="F59" s="9"/>
      <c r="G59" s="48"/>
      <c r="H59" s="9"/>
      <c r="I59" s="9"/>
      <c r="J59" s="9"/>
      <c r="K59" s="9"/>
      <c r="L59" s="10"/>
    </row>
    <row r="60" spans="2:12" x14ac:dyDescent="0.25">
      <c r="B60" s="8"/>
      <c r="F60" s="9"/>
      <c r="G60" s="48"/>
      <c r="H60" s="9"/>
      <c r="I60" s="9"/>
      <c r="J60" s="9"/>
      <c r="K60" s="9"/>
      <c r="L60" s="10"/>
    </row>
    <row r="61" spans="2:12" ht="15.75" thickBot="1" x14ac:dyDescent="0.3">
      <c r="B61" s="8" t="s">
        <v>92</v>
      </c>
      <c r="F61" s="9"/>
      <c r="G61" s="9"/>
      <c r="H61" s="9"/>
      <c r="I61" s="9"/>
      <c r="J61" s="9"/>
      <c r="K61" s="9"/>
      <c r="L61" s="10"/>
    </row>
    <row r="62" spans="2:12" ht="30.75" customHeight="1" thickBot="1" x14ac:dyDescent="0.3">
      <c r="B62" s="104" t="s">
        <v>93</v>
      </c>
      <c r="C62" s="105"/>
      <c r="D62" s="106"/>
      <c r="E62" s="11" t="s">
        <v>106</v>
      </c>
      <c r="F62" s="9"/>
      <c r="G62" s="9"/>
      <c r="H62" s="9"/>
      <c r="I62" s="9"/>
      <c r="J62" s="9"/>
      <c r="K62" s="9"/>
      <c r="L62" s="10"/>
    </row>
    <row r="63" spans="2:12" ht="84" customHeight="1" thickBot="1" x14ac:dyDescent="0.3">
      <c r="B63" s="109" t="s">
        <v>94</v>
      </c>
      <c r="C63" s="110"/>
      <c r="D63" s="110"/>
      <c r="E63" s="80"/>
      <c r="F63" s="9"/>
      <c r="G63" s="9"/>
      <c r="H63" s="9"/>
      <c r="I63" s="9"/>
      <c r="J63" s="9"/>
      <c r="K63" s="9"/>
      <c r="L63" s="10"/>
    </row>
    <row r="64" spans="2:12" x14ac:dyDescent="0.25">
      <c r="B64" s="1"/>
    </row>
    <row r="65" spans="2:8" ht="16.5" thickBot="1" x14ac:dyDescent="0.3">
      <c r="B65" s="8" t="s">
        <v>4</v>
      </c>
      <c r="C65" s="56"/>
      <c r="D65" s="7"/>
      <c r="E65" s="7"/>
      <c r="H65" s="1"/>
    </row>
    <row r="66" spans="2:8" x14ac:dyDescent="0.25">
      <c r="B66" s="84" t="s">
        <v>5</v>
      </c>
      <c r="C66" s="85"/>
      <c r="D66" s="81"/>
      <c r="E66" s="13"/>
      <c r="F66" s="17"/>
      <c r="G66" s="17"/>
      <c r="H66" s="16"/>
    </row>
    <row r="67" spans="2:8" x14ac:dyDescent="0.25">
      <c r="B67" s="86" t="s">
        <v>6</v>
      </c>
      <c r="C67" s="87"/>
      <c r="D67" s="78"/>
      <c r="E67" s="14"/>
      <c r="F67" s="17"/>
      <c r="G67" s="17"/>
      <c r="H67" s="16"/>
    </row>
    <row r="68" spans="2:8" ht="86.25" customHeight="1" thickBot="1" x14ac:dyDescent="0.3">
      <c r="B68" s="82" t="s">
        <v>7</v>
      </c>
      <c r="C68" s="83"/>
      <c r="D68" s="79"/>
      <c r="E68" s="15"/>
      <c r="F68" s="17"/>
      <c r="G68" s="17"/>
      <c r="H68" s="16"/>
    </row>
  </sheetData>
  <sheetProtection algorithmName="SHA-512" hashValue="+rrFuHLaFCktaGZ02ppX0yXUQway4DxMRABcRvOvrtTq3Puln+8K1H+3UqRJWxKwEZ+ESgjJP3M8rP1fecpN1w==" saltValue="5ZZ1r8MuMQnTPYZrilM3OQ==" spinCount="100000" sheet="1" objects="1" scenarios="1"/>
  <protectedRanges>
    <protectedRange sqref="F66:H68" name="Oblast7"/>
    <protectedRange sqref="I7:K28" name="Oblast5"/>
    <protectedRange sqref="I27:K28 F66:H68" name="Oblast1"/>
    <protectedRange sqref="I8:K25" name="Oblast1_1"/>
    <protectedRange sqref="I26:K26" name="Oblast1_3"/>
    <protectedRange sqref="I29:K30" name="Oblast5_1"/>
    <protectedRange sqref="I29:K30" name="Oblast1_4"/>
  </protectedRanges>
  <mergeCells count="27">
    <mergeCell ref="J31:K31"/>
    <mergeCell ref="B63:D63"/>
    <mergeCell ref="B50:C50"/>
    <mergeCell ref="B49:C49"/>
    <mergeCell ref="B48:C48"/>
    <mergeCell ref="B47:C47"/>
    <mergeCell ref="B52:C52"/>
    <mergeCell ref="B56:C56"/>
    <mergeCell ref="B55:C55"/>
    <mergeCell ref="B54:C54"/>
    <mergeCell ref="B53:C53"/>
    <mergeCell ref="B51:C51"/>
    <mergeCell ref="B68:C68"/>
    <mergeCell ref="B66:C66"/>
    <mergeCell ref="B67:C67"/>
    <mergeCell ref="B37:C37"/>
    <mergeCell ref="B38:C38"/>
    <mergeCell ref="B39:C39"/>
    <mergeCell ref="B40:C40"/>
    <mergeCell ref="B41:C41"/>
    <mergeCell ref="B46:C46"/>
    <mergeCell ref="B45:C45"/>
    <mergeCell ref="B59:C59"/>
    <mergeCell ref="B58:C58"/>
    <mergeCell ref="B57:C57"/>
    <mergeCell ref="B44:C44"/>
    <mergeCell ref="B62:D62"/>
  </mergeCells>
  <conditionalFormatting sqref="B10:B12">
    <cfRule type="duplicateValues" dxfId="5" priority="1"/>
  </conditionalFormatting>
  <conditionalFormatting sqref="B13:B28 B8:B9">
    <cfRule type="duplicateValues" dxfId="4" priority="30"/>
  </conditionalFormatting>
  <conditionalFormatting sqref="B29">
    <cfRule type="duplicateValues" dxfId="3" priority="5"/>
  </conditionalFormatting>
  <conditionalFormatting sqref="B30">
    <cfRule type="duplicateValues" dxfId="2" priority="3"/>
  </conditionalFormatting>
  <conditionalFormatting sqref="B64 B60:B61 B31:B36 B42:B43 B1:B7 B66:B68">
    <cfRule type="duplicateValues" dxfId="1" priority="7"/>
  </conditionalFormatting>
  <conditionalFormatting sqref="B65:C65">
    <cfRule type="duplicateValues" dxfId="0" priority="2"/>
  </conditionalFormatting>
  <pageMargins left="0.7" right="0.7" top="0.78740157499999996" bottom="0.78740157499999996" header="0.3" footer="0.3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Horáková Viktoria</cp:lastModifiedBy>
  <cp:lastPrinted>2023-08-28T06:09:15Z</cp:lastPrinted>
  <dcterms:created xsi:type="dcterms:W3CDTF">2022-06-07T12:51:45Z</dcterms:created>
  <dcterms:modified xsi:type="dcterms:W3CDTF">2023-10-31T06:53:16Z</dcterms:modified>
</cp:coreProperties>
</file>