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<sst xmlns="http://schemas.openxmlformats.org/spreadsheetml/2006/main" count="96" uniqueCount="49">
  <si>
    <t>Číslo artiklu</t>
  </si>
  <si>
    <t>Specifikace artiklu</t>
  </si>
  <si>
    <t>Měrná jednotka -  MJ</t>
  </si>
  <si>
    <t>LMH900001414800</t>
  </si>
  <si>
    <t>L</t>
  </si>
  <si>
    <t>LMH900001414400</t>
  </si>
  <si>
    <t>LMH900001414300</t>
  </si>
  <si>
    <t>LMH7799605010</t>
  </si>
  <si>
    <t>LMH900001414500</t>
  </si>
  <si>
    <t>LMH900001415100</t>
  </si>
  <si>
    <t>LMH900001414700</t>
  </si>
  <si>
    <t>LMH900001412500</t>
  </si>
  <si>
    <t>KG</t>
  </si>
  <si>
    <t>Identifikační údaje:</t>
  </si>
  <si>
    <t>Příloha č. 2 - Technická specifikace a ceník</t>
  </si>
  <si>
    <r>
      <t xml:space="preserve">Nemrznoucí směs do ostřikovačů v koncetraci -20 °C určená pro ostřikování automobilových skel a světlometů vč. polykarbonátových. Je určena pro zimní provoz. Odstraňuje nečistoty způsobené provozem vozidla. Nenarušuje lak, pryž ani ostatní části karoserie. Neobsahuje methanol.          </t>
    </r>
    <r>
      <rPr>
        <b/>
        <sz val="10"/>
        <rFont val="Calibri"/>
        <family val="2"/>
      </rPr>
      <t xml:space="preserve"> Balení: </t>
    </r>
    <r>
      <rPr>
        <sz val="10"/>
        <rFont val="Calibri"/>
        <family val="2"/>
      </rPr>
      <t>Kanystr 5L</t>
    </r>
  </si>
  <si>
    <r>
      <t xml:space="preserve">Hydraulický olej nízké viskozity určený pro vysokotlaké hydrostatické mechanismy mobilních i 
stacionárních zařízení s vysokým mechanickým a tepelným namáháním a se zvýšenými požadavky na příznivou závislost viskozity a teploty.                                                                                                          </t>
    </r>
    <r>
      <rPr>
        <b/>
        <sz val="10"/>
        <color rgb="FF000000"/>
        <rFont val="Calibri"/>
        <family val="2"/>
      </rPr>
      <t>Specifikace:</t>
    </r>
    <r>
      <rPr>
        <sz val="10"/>
        <color indexed="8"/>
        <rFont val="Calibri"/>
        <family val="2"/>
      </rPr>
      <t xml:space="preserve"> ISO VG 15, DIN 51524/ČÁST III-HVLP; ISO 6743/4 HV, AFNOR NFE 48 603 HV, ATES.     </t>
    </r>
    <r>
      <rPr>
        <b/>
        <sz val="10"/>
        <color rgb="FF000000"/>
        <rFont val="Calibri"/>
        <family val="2"/>
      </rPr>
      <t>Balení:</t>
    </r>
    <r>
      <rPr>
        <sz val="10"/>
        <color indexed="8"/>
        <rFont val="Calibri"/>
        <family val="2"/>
      </rPr>
      <t xml:space="preserve"> Kanystr 25L</t>
    </r>
  </si>
  <si>
    <r>
      <t xml:space="preserve">Špičkový motorový olej třídy PHPDO koncipovaný na základovém oleji skupiny II. Jedná se o motorový olej s nízkopopelnými přísadami "Low-Saps". Motorový olej je určen pro motory, které jsou osazeny katalyzátory výfukových splodin EGR, SCR a DPF.                                                                    </t>
    </r>
    <r>
      <rPr>
        <b/>
        <sz val="10"/>
        <color rgb="FF000000"/>
        <rFont val="Calibri"/>
        <family val="2"/>
      </rPr>
      <t xml:space="preserve"> Specifikace:</t>
    </r>
    <r>
      <rPr>
        <sz val="10"/>
        <color indexed="8"/>
        <rFont val="Calibri"/>
        <family val="2"/>
      </rPr>
      <t xml:space="preserve"> API CK-4/CJ-4/CI-4+/CI-4; ACEA E9/E7 
</t>
    </r>
    <r>
      <rPr>
        <b/>
        <sz val="10"/>
        <color rgb="FF000000"/>
        <rFont val="Calibri"/>
        <family val="2"/>
      </rPr>
      <t xml:space="preserve">Schválení OEM: </t>
    </r>
    <r>
      <rPr>
        <sz val="10"/>
        <color indexed="8"/>
        <rFont val="Calibri"/>
        <family val="2"/>
      </rPr>
      <t xml:space="preserve">Cummins CES 20081/77/72/71, DDC 93K218, Deutz DQC-III-05, MACK EO-O PP, MAN 3275, MB 228.31, MTU Kategorie 2, Renault Trucks RLD-3, Volvo VDS-4,5; VOLVO VDS-4, VDS-3; Caterpillar ECF-2, ECF-3, , Scania LDF-L.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</rPr>
      <t xml:space="preserve">Balení: </t>
    </r>
    <r>
      <rPr>
        <sz val="10"/>
        <color indexed="8"/>
        <rFont val="Calibri"/>
        <family val="2"/>
      </rPr>
      <t>Sud 209L</t>
    </r>
  </si>
  <si>
    <r>
      <t xml:space="preserve">Syntetický převodový olej typu ATF do automatických převodovek, posilovačů řízení a pro řadu manuálních převodovek.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 xml:space="preserve">Specifikace: </t>
    </r>
    <r>
      <rPr>
        <sz val="10"/>
        <rFont val="Calibri"/>
        <family val="2"/>
      </rPr>
      <t xml:space="preserve">GM DEXRON IIIG, Allison C-4, Ford Mercon, Voith 55.6335.30 &amp; 55.6336.30 (ex G 607/1363), ZF TE-ML 03D-04D-14B-16L-17C, MB 236.9, MAN 339 Typ Z2, 339 Typ V2.                             </t>
    </r>
    <r>
      <rPr>
        <b/>
        <sz val="10"/>
        <rFont val="Calibri"/>
        <family val="2"/>
      </rPr>
      <t xml:space="preserve">Balení: </t>
    </r>
    <r>
      <rPr>
        <sz val="10"/>
        <rFont val="Calibri"/>
        <family val="2"/>
      </rPr>
      <t>Sud 209L</t>
    </r>
  </si>
  <si>
    <r>
      <t xml:space="preserve">Mazivo na bázi polyalkylenglykolu (PAG), speciálně formulované pro kompresory klimatizačních jednotek vozidel, v nichž se jako chladivo používá R134a. je vysoce viskózní  PAG olej pro kompresory s pevným zdvihem umožňující optimální provoz SANDEN kompresorů, jako  jsou SD5H14, SD7B10, SD7H10, SD7H13, SD7H15/HD, SD7H15/SHD. 
</t>
    </r>
    <r>
      <rPr>
        <b/>
        <sz val="10"/>
        <color rgb="FF000000"/>
        <rFont val="Calibri"/>
        <family val="2"/>
      </rPr>
      <t>Specifikace:</t>
    </r>
    <r>
      <rPr>
        <sz val="10"/>
        <color indexed="8"/>
        <rFont val="Calibri"/>
        <family val="2"/>
      </rPr>
      <t xml:space="preserve"> SANDEN SP 20
</t>
    </r>
    <r>
      <rPr>
        <b/>
        <sz val="10"/>
        <color rgb="FF000000"/>
        <rFont val="Calibri"/>
        <family val="2"/>
      </rPr>
      <t>Balení:</t>
    </r>
    <r>
      <rPr>
        <sz val="10"/>
        <color indexed="8"/>
        <rFont val="Calibri"/>
        <family val="2"/>
      </rPr>
      <t xml:space="preserve"> Láhev 250ml</t>
    </r>
  </si>
  <si>
    <r>
      <t xml:space="preserve">Brzdová kapalina na bázi éterů glykolů a jejich borátů, určená pro použití i v těch nejnáročnějších hydraulickýchsystémech spojek a brzd. Pro tyto účely nabízí vysoký bod varu, účinnou antikorozní ochranu a nízkou agresivitu vůči pryžím. Díky své velice nízké viskozitě při nízkých teplotách je vhodná k použití u systémů s ABS, ASC,ESP, ESC, EDB. Brzdová kapalina zajištuje bezpečné a pohotové fungování brzdového systému, bez možnosti vzniku plynových bublin, které mohou zapříčinit selhávání brzd.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</rPr>
      <t xml:space="preserve">Specifikace: </t>
    </r>
    <r>
      <rPr>
        <sz val="10"/>
        <color rgb="FF000000"/>
        <rFont val="Calibri"/>
        <family val="2"/>
      </rPr>
      <t>s</t>
    </r>
    <r>
      <rPr>
        <sz val="10"/>
        <color indexed="8"/>
        <rFont val="Calibri"/>
        <family val="2"/>
      </rPr>
      <t xml:space="preserve">uchý bod varu 265°C. Mokrý bod varu 175°C. Viskozita při - 40°C max. 700 mm²/s. Odpovídá normám FMVSS § 571.116 - DOT4, SAE J1703 a ISO 4925  US FMVSS 116 DOT 4, DOT 3, SAE J 1703, SAE J 1704 a ISO 4925 (třida 3, 4 a 6), JIS K 2233 Class 3,4 a 6, IS 8654 Type I a II, Ford WSS-M6C65-A2.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</rPr>
      <t>Balení:</t>
    </r>
    <r>
      <rPr>
        <sz val="10"/>
        <color indexed="8"/>
        <rFont val="Calibri"/>
        <family val="2"/>
      </rPr>
      <t xml:space="preserve"> Sud 60L</t>
    </r>
  </si>
  <si>
    <r>
      <t xml:space="preserve">Víceúčelové vysokotlaké plastické mazivo, které je formulováno na základě hluboce rafinovaného minerálního oleje a lithného mýdla. Plastické mazivo  obsahuje EP/AW aditiva, která tomuto mazivu propůjčují vynikající užitné vlastnosti v řadě automobilních aplikací. Plastické mazivo je doporučeno do ložisek kol, pro mazání podvozků, vodních pump, řídících a převodových jednotek, čepů, ložisek generátorů a dalších aplikací.
</t>
    </r>
    <r>
      <rPr>
        <b/>
        <sz val="10"/>
        <color rgb="FF000000"/>
        <rFont val="Calibri"/>
        <family val="2"/>
      </rPr>
      <t xml:space="preserve">Specifikace: </t>
    </r>
    <r>
      <rPr>
        <sz val="10"/>
        <color indexed="8"/>
        <rFont val="Calibri"/>
        <family val="2"/>
      </rPr>
      <t xml:space="preserve">NLGI 2, DIN ASTM D4950-08 LB.                                                                                            </t>
    </r>
    <r>
      <rPr>
        <b/>
        <sz val="10"/>
        <color rgb="FF000000"/>
        <rFont val="Calibri"/>
        <family val="2"/>
      </rPr>
      <t>Balení:</t>
    </r>
    <r>
      <rPr>
        <sz val="10"/>
        <color indexed="8"/>
        <rFont val="Calibri"/>
        <family val="2"/>
      </rPr>
      <t xml:space="preserve"> sud 50kg                                                                                                                 </t>
    </r>
  </si>
  <si>
    <r>
      <t xml:space="preserve">Vysoce výkonný hydraulický olej koncipovaný na základovém oleji skupiny II. Hydraulický olej s mimořádnou ochranou proti opotřebení prodlužující životnost čerpadel, zajišťující vysoký výkon a plynulý provoz hydraulické soustavy související s rychlým odlučováním vzduchu, nízkou pěnivostí a dobrou odlučitelností vody.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</rPr>
      <t xml:space="preserve">Klasifikace: </t>
    </r>
    <r>
      <rPr>
        <sz val="10"/>
        <color indexed="8"/>
        <rFont val="Calibri"/>
        <family val="2"/>
      </rPr>
      <t xml:space="preserve">ISO VG 68; DIN 51524/II-HLP; ASTM D943 TOST &gt; 5000 hodin; FZG &gt; 12;  ISO 11158 (HM kapaliny), ;  Bosch Rexroth Fluid Rating RDE 90245, Parker Denison (HF-0, HF-1, HF-2), Eaton E-FDGN-TB002-E, Fives (Cincinnati Machine) P-69, Švédský Standart SS 15 54 34 AM.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</rPr>
      <t>Balení:</t>
    </r>
    <r>
      <rPr>
        <sz val="10"/>
        <color indexed="8"/>
        <rFont val="Calibri"/>
        <family val="2"/>
      </rPr>
      <t xml:space="preserve"> IBC 1000 L</t>
    </r>
  </si>
  <si>
    <r>
      <t xml:space="preserve">Koncentrovaná nemrznoucí kapalina do chladičů motorů dle normy VW TL 774 typ C a MAN 324 NF. Nemrznoucí kapalina na bázi monoethylenglykolu vhodná pro chladicí okruhy spalovacích motorů, ve kterých je jako konstrukční prvek použita litina v kombinaci s hliníkem. Produkt obsahuje tradiční inhibiční systém obohacený o účinné inhibitory koroze tzv. OAT a silikáty. Díky speciálním aditivům je potlačena pěnivost a zlepšena tekutost. Neobsahuje dusitany, aminy ani fosfáty.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</rPr>
      <t xml:space="preserve">Specifikace: </t>
    </r>
    <r>
      <rPr>
        <sz val="10"/>
        <color rgb="FF000000"/>
        <rFont val="Calibri"/>
        <family val="2"/>
      </rPr>
      <t>VW TL 774 typ C; MAN 324 NF; ASTM D1384, D2809, D3306, D4340, BS 6580;</t>
    </r>
    <r>
      <rPr>
        <b/>
        <sz val="10"/>
        <color rgb="FF000000"/>
        <rFont val="Calibri"/>
        <family val="2"/>
      </rPr>
      <t xml:space="preserve">            </t>
    </r>
    <r>
      <rPr>
        <sz val="10"/>
        <color indexed="8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Výměnná lhůta:</t>
    </r>
    <r>
      <rPr>
        <sz val="10"/>
        <color indexed="8"/>
        <rFont val="Calibri"/>
        <family val="2"/>
      </rPr>
      <t xml:space="preserve"> 2-3 roky.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</rPr>
      <t xml:space="preserve">Balení: </t>
    </r>
    <r>
      <rPr>
        <sz val="10"/>
        <color indexed="8"/>
        <rFont val="Calibri"/>
        <family val="2"/>
      </rPr>
      <t>Sud 200L</t>
    </r>
  </si>
  <si>
    <t>Název výrobku</t>
  </si>
  <si>
    <t>Maximální předpokládané množství odběru v MJ</t>
  </si>
  <si>
    <t>Jednotková nabídková cena v Kč bez DPH, včetně spotřební daně a  dopravy</t>
  </si>
  <si>
    <t>Celková nabídková cena za maximální množství v Kč bez DPH, včetně spotřební daně a dopravy</t>
  </si>
  <si>
    <t>OLEJ SHELL RIMULA R4 L 15W 40</t>
  </si>
  <si>
    <t>OLEJ SHELL SPIRAX S4 ATF HDX</t>
  </si>
  <si>
    <t>OLEJ MOGUL SILENCE 15 HLVP 15</t>
  </si>
  <si>
    <t xml:space="preserve">MAZIVO SHELL GADUS S2 V220 2 </t>
  </si>
  <si>
    <t>CS Brake fluid DOT 4 LV</t>
  </si>
  <si>
    <t xml:space="preserve">OLEJ SHELL TELLUS S2 MX68  - Total: Azolla ZS 68 
Total: Hydrauliköl HLP 68N </t>
  </si>
  <si>
    <t xml:space="preserve">Rámcová dohoda 213/23  </t>
  </si>
  <si>
    <t>Veřejná zakázka: Dodávky olejů, maziv a provozních kapalin pro VZV 1401 - 4 část</t>
  </si>
  <si>
    <t xml:space="preserve">Celkem  v Kč bez DPH      </t>
  </si>
  <si>
    <t>Nabídka č. 1: LUBSTAR, a.s.</t>
  </si>
  <si>
    <t>Nabídka č. 2: PRO-OIL MORAVA s.r.o.</t>
  </si>
  <si>
    <t>Nabídka č. 3: TotalEnergies Marketing Česká republika s.r.o.</t>
  </si>
  <si>
    <t>Vyhodnocení</t>
  </si>
  <si>
    <t xml:space="preserve">Nabídka č. </t>
  </si>
  <si>
    <t>CARLINE NEMRZNOUCÍ SMĚS -20</t>
  </si>
  <si>
    <t>TOTAL PLANET ELF PAG SP 20</t>
  </si>
  <si>
    <t>CARLINE ANTIFREEZE G11</t>
  </si>
  <si>
    <t>PRO-OIL MORAVA s.r.o.</t>
  </si>
  <si>
    <t>LUBSTAR, a.s.</t>
  </si>
  <si>
    <t>Celkem</t>
  </si>
  <si>
    <t>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</si>
</sst>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Microsoft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 CE"/>
      <family val="2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>
        <color rgb="FF999999"/>
      </left>
      <right/>
      <top style="thin">
        <color rgb="FF999999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5" fillId="0" borderId="2" xfId="2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5" fillId="0" borderId="4" xfId="2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right"/>
    </xf>
    <xf numFmtId="164" fontId="9" fillId="2" borderId="5" xfId="0" applyNumberFormat="1" applyFont="1" applyFill="1" applyBorder="1" applyAlignment="1">
      <alignment horizontal="center"/>
    </xf>
    <xf numFmtId="0" fontId="1" fillId="0" borderId="7" xfId="0" applyFont="1" applyBorder="1"/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11" xfId="20" applyNumberFormat="1" applyFont="1" applyFill="1" applyBorder="1" applyAlignment="1">
      <alignment horizontal="center" vertical="center"/>
    </xf>
    <xf numFmtId="4" fontId="0" fillId="4" borderId="11" xfId="0" applyNumberForma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9" fontId="9" fillId="2" borderId="14" xfId="2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9" fontId="9" fillId="2" borderId="15" xfId="2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/>
    </xf>
    <xf numFmtId="164" fontId="9" fillId="2" borderId="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49" fontId="9" fillId="2" borderId="3" xfId="2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4" fontId="0" fillId="7" borderId="11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ill="1" applyBorder="1" applyAlignment="1" applyProtection="1">
      <alignment horizontal="center" vertical="center"/>
      <protection locked="0"/>
    </xf>
    <xf numFmtId="4" fontId="0" fillId="7" borderId="4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horizontal="left"/>
    </xf>
    <xf numFmtId="0" fontId="0" fillId="0" borderId="2" xfId="0" applyBorder="1"/>
    <xf numFmtId="4" fontId="0" fillId="0" borderId="2" xfId="0" applyNumberFormat="1" applyBorder="1"/>
    <xf numFmtId="0" fontId="14" fillId="0" borderId="2" xfId="0" applyFont="1" applyBorder="1"/>
    <xf numFmtId="4" fontId="14" fillId="0" borderId="2" xfId="0" applyNumberFormat="1" applyFont="1" applyBorder="1"/>
    <xf numFmtId="0" fontId="0" fillId="5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1" fontId="2" fillId="0" borderId="0" xfId="0" applyNumberFormat="1" applyFont="1" applyAlignment="1">
      <alignment horizontal="left"/>
    </xf>
    <xf numFmtId="0" fontId="0" fillId="6" borderId="4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171450</xdr:rowOff>
    </xdr:from>
    <xdr:to>
      <xdr:col>4</xdr:col>
      <xdr:colOff>657225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71450"/>
          <a:ext cx="12287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6EF7-1238-4F44-AAC9-96637014ED45}">
  <sheetPr>
    <pageSetUpPr fitToPage="1"/>
  </sheetPr>
  <dimension ref="A2:R22"/>
  <sheetViews>
    <sheetView tabSelected="1" zoomScale="70" zoomScaleNormal="70" workbookViewId="0" topLeftCell="B6">
      <selection activeCell="O24" sqref="O24"/>
    </sheetView>
  </sheetViews>
  <sheetFormatPr defaultColWidth="9.140625" defaultRowHeight="15"/>
  <cols>
    <col min="1" max="1" width="18.7109375" style="0" customWidth="1"/>
    <col min="2" max="2" width="77.7109375" style="0" customWidth="1"/>
    <col min="3" max="3" width="28.140625" style="0" customWidth="1"/>
    <col min="4" max="4" width="10.28125" style="0" customWidth="1"/>
    <col min="5" max="5" width="14.8515625" style="0" customWidth="1"/>
    <col min="6" max="6" width="30.7109375" style="0" customWidth="1"/>
    <col min="7" max="7" width="21.140625" style="0" customWidth="1"/>
    <col min="8" max="8" width="25.421875" style="0" customWidth="1"/>
    <col min="9" max="9" width="30.7109375" style="0" customWidth="1"/>
    <col min="10" max="10" width="21.140625" style="0" customWidth="1"/>
    <col min="11" max="11" width="25.421875" style="0" customWidth="1"/>
    <col min="12" max="12" width="30.7109375" style="0" customWidth="1"/>
    <col min="13" max="13" width="21.140625" style="0" customWidth="1"/>
    <col min="14" max="14" width="25.421875" style="0" customWidth="1"/>
    <col min="15" max="15" width="30.7109375" style="0" customWidth="1"/>
    <col min="16" max="16" width="21.140625" style="0" customWidth="1"/>
    <col min="17" max="17" width="25.421875" style="0" customWidth="1"/>
    <col min="18" max="18" width="11.7109375" style="0" customWidth="1"/>
  </cols>
  <sheetData>
    <row r="2" spans="1:7" ht="15">
      <c r="A2" s="66" t="s">
        <v>35</v>
      </c>
      <c r="B2" s="66"/>
      <c r="C2" s="66"/>
      <c r="D2" s="66"/>
      <c r="E2" s="66"/>
      <c r="F2" s="66"/>
      <c r="G2" s="66"/>
    </row>
    <row r="3" spans="1:7" ht="15">
      <c r="A3" s="1" t="s">
        <v>14</v>
      </c>
      <c r="B3" s="3"/>
      <c r="C3" s="2"/>
      <c r="D3" s="2"/>
      <c r="E3" s="2"/>
      <c r="F3" s="2"/>
      <c r="G3" s="2"/>
    </row>
    <row r="4" spans="1:7" ht="15">
      <c r="A4" s="1" t="s">
        <v>34</v>
      </c>
      <c r="B4" s="2"/>
      <c r="C4" s="3"/>
      <c r="D4" s="3"/>
      <c r="E4" s="4"/>
      <c r="F4" s="4"/>
      <c r="G4" s="4"/>
    </row>
    <row r="5" spans="6:17" ht="39" customHeight="1" thickBot="1">
      <c r="F5" s="67" t="s">
        <v>37</v>
      </c>
      <c r="G5" s="67"/>
      <c r="H5" s="67"/>
      <c r="I5" s="63" t="s">
        <v>38</v>
      </c>
      <c r="J5" s="63"/>
      <c r="K5" s="63"/>
      <c r="L5" s="64" t="s">
        <v>39</v>
      </c>
      <c r="M5" s="64"/>
      <c r="N5" s="64"/>
      <c r="O5" s="65" t="s">
        <v>40</v>
      </c>
      <c r="P5" s="65"/>
      <c r="Q5" s="65"/>
    </row>
    <row r="6" spans="1:18" ht="64.5" thickBot="1">
      <c r="A6" s="32" t="s">
        <v>0</v>
      </c>
      <c r="B6" s="33" t="s">
        <v>1</v>
      </c>
      <c r="C6" s="34" t="s">
        <v>24</v>
      </c>
      <c r="D6" s="34" t="s">
        <v>2</v>
      </c>
      <c r="E6" s="35" t="s">
        <v>25</v>
      </c>
      <c r="F6" s="47" t="s">
        <v>24</v>
      </c>
      <c r="G6" s="41" t="s">
        <v>26</v>
      </c>
      <c r="H6" s="42" t="s">
        <v>27</v>
      </c>
      <c r="I6" s="47" t="s">
        <v>24</v>
      </c>
      <c r="J6" s="41" t="s">
        <v>26</v>
      </c>
      <c r="K6" s="42" t="s">
        <v>27</v>
      </c>
      <c r="L6" s="47" t="s">
        <v>24</v>
      </c>
      <c r="M6" s="41" t="s">
        <v>26</v>
      </c>
      <c r="N6" s="42" t="s">
        <v>27</v>
      </c>
      <c r="O6" s="47" t="s">
        <v>24</v>
      </c>
      <c r="P6" s="41" t="s">
        <v>26</v>
      </c>
      <c r="Q6" s="43" t="s">
        <v>27</v>
      </c>
      <c r="R6" s="49" t="s">
        <v>41</v>
      </c>
    </row>
    <row r="7" spans="1:18" ht="102">
      <c r="A7" s="26" t="s">
        <v>3</v>
      </c>
      <c r="B7" s="27" t="s">
        <v>22</v>
      </c>
      <c r="C7" s="38" t="s">
        <v>33</v>
      </c>
      <c r="D7" s="28" t="s">
        <v>4</v>
      </c>
      <c r="E7" s="29">
        <v>25000</v>
      </c>
      <c r="F7" s="38" t="s">
        <v>33</v>
      </c>
      <c r="G7" s="30">
        <v>64</v>
      </c>
      <c r="H7" s="31">
        <f>E7*G7</f>
        <v>1600000</v>
      </c>
      <c r="I7" s="38" t="s">
        <v>33</v>
      </c>
      <c r="J7" s="53">
        <v>54.5</v>
      </c>
      <c r="K7" s="31">
        <f>E7*J7</f>
        <v>1362500</v>
      </c>
      <c r="L7" s="38" t="s">
        <v>33</v>
      </c>
      <c r="M7" s="30">
        <v>54.9</v>
      </c>
      <c r="N7" s="31">
        <f>E7*M7</f>
        <v>1372500</v>
      </c>
      <c r="O7" s="38" t="s">
        <v>33</v>
      </c>
      <c r="P7" s="53">
        <f>MIN(G7,J7,M7)</f>
        <v>54.5</v>
      </c>
      <c r="Q7" s="44">
        <f>E7*P7</f>
        <v>1362500</v>
      </c>
      <c r="R7" s="50">
        <v>2</v>
      </c>
    </row>
    <row r="8" spans="1:18" ht="102">
      <c r="A8" s="5" t="s">
        <v>5</v>
      </c>
      <c r="B8" s="21" t="s">
        <v>17</v>
      </c>
      <c r="C8" s="39" t="s">
        <v>28</v>
      </c>
      <c r="D8" s="6" t="s">
        <v>4</v>
      </c>
      <c r="E8" s="7">
        <v>3000</v>
      </c>
      <c r="F8" s="39" t="s">
        <v>28</v>
      </c>
      <c r="G8" s="24">
        <v>64</v>
      </c>
      <c r="H8" s="18">
        <f aca="true" t="shared" si="0" ref="H8:H15">E8*G8</f>
        <v>192000</v>
      </c>
      <c r="I8" s="39" t="s">
        <v>28</v>
      </c>
      <c r="J8" s="54">
        <v>62</v>
      </c>
      <c r="K8" s="31">
        <f aca="true" t="shared" si="1" ref="K8:K15">E8*J8</f>
        <v>186000</v>
      </c>
      <c r="L8" s="39" t="s">
        <v>28</v>
      </c>
      <c r="M8" s="24"/>
      <c r="N8" s="31">
        <f aca="true" t="shared" si="2" ref="N8:N15">E8*M8</f>
        <v>0</v>
      </c>
      <c r="O8" s="39" t="s">
        <v>28</v>
      </c>
      <c r="P8" s="53">
        <f aca="true" t="shared" si="3" ref="P8:P15">MIN(G8,J8,M8)</f>
        <v>62</v>
      </c>
      <c r="Q8" s="44">
        <f aca="true" t="shared" si="4" ref="Q8:Q15">E8*P8</f>
        <v>186000</v>
      </c>
      <c r="R8" s="51">
        <v>2</v>
      </c>
    </row>
    <row r="9" spans="1:18" ht="63.75">
      <c r="A9" s="5" t="s">
        <v>6</v>
      </c>
      <c r="B9" s="22" t="s">
        <v>18</v>
      </c>
      <c r="C9" s="39" t="s">
        <v>29</v>
      </c>
      <c r="D9" s="8" t="s">
        <v>4</v>
      </c>
      <c r="E9" s="7">
        <v>740</v>
      </c>
      <c r="F9" s="39" t="s">
        <v>29</v>
      </c>
      <c r="G9" s="54">
        <v>104</v>
      </c>
      <c r="H9" s="18">
        <f t="shared" si="0"/>
        <v>76960</v>
      </c>
      <c r="I9" s="39" t="s">
        <v>29</v>
      </c>
      <c r="J9" s="24">
        <v>106</v>
      </c>
      <c r="K9" s="31">
        <f t="shared" si="1"/>
        <v>78440</v>
      </c>
      <c r="L9" s="39" t="s">
        <v>29</v>
      </c>
      <c r="M9" s="24"/>
      <c r="N9" s="31">
        <f t="shared" si="2"/>
        <v>0</v>
      </c>
      <c r="O9" s="39" t="s">
        <v>29</v>
      </c>
      <c r="P9" s="53">
        <f t="shared" si="3"/>
        <v>104</v>
      </c>
      <c r="Q9" s="44">
        <f t="shared" si="4"/>
        <v>76960</v>
      </c>
      <c r="R9" s="52">
        <v>1</v>
      </c>
    </row>
    <row r="10" spans="1:18" ht="52.5" customHeight="1">
      <c r="A10" s="5" t="s">
        <v>7</v>
      </c>
      <c r="B10" s="22" t="s">
        <v>15</v>
      </c>
      <c r="C10" s="36"/>
      <c r="D10" s="8" t="s">
        <v>4</v>
      </c>
      <c r="E10" s="7">
        <v>700</v>
      </c>
      <c r="F10" s="36"/>
      <c r="G10" s="24"/>
      <c r="H10" s="18">
        <f t="shared" si="0"/>
        <v>0</v>
      </c>
      <c r="I10" s="36" t="s">
        <v>42</v>
      </c>
      <c r="J10" s="54">
        <v>22</v>
      </c>
      <c r="K10" s="31">
        <f t="shared" si="1"/>
        <v>15400</v>
      </c>
      <c r="L10" s="36"/>
      <c r="M10" s="24"/>
      <c r="N10" s="31">
        <f t="shared" si="2"/>
        <v>0</v>
      </c>
      <c r="O10" s="36" t="s">
        <v>42</v>
      </c>
      <c r="P10" s="53">
        <f t="shared" si="3"/>
        <v>22</v>
      </c>
      <c r="Q10" s="44">
        <f t="shared" si="4"/>
        <v>15400</v>
      </c>
      <c r="R10" s="51">
        <v>2</v>
      </c>
    </row>
    <row r="11" spans="1:18" ht="63.75">
      <c r="A11" s="5" t="s">
        <v>8</v>
      </c>
      <c r="B11" s="21" t="s">
        <v>16</v>
      </c>
      <c r="C11" s="39" t="s">
        <v>30</v>
      </c>
      <c r="D11" s="6" t="s">
        <v>4</v>
      </c>
      <c r="E11" s="7">
        <v>220</v>
      </c>
      <c r="F11" s="39" t="s">
        <v>30</v>
      </c>
      <c r="G11" s="24"/>
      <c r="H11" s="18">
        <f t="shared" si="0"/>
        <v>0</v>
      </c>
      <c r="I11" s="39" t="s">
        <v>30</v>
      </c>
      <c r="J11" s="54">
        <v>69</v>
      </c>
      <c r="K11" s="31">
        <f t="shared" si="1"/>
        <v>15180</v>
      </c>
      <c r="L11" s="39" t="s">
        <v>30</v>
      </c>
      <c r="M11" s="24"/>
      <c r="N11" s="31">
        <f t="shared" si="2"/>
        <v>0</v>
      </c>
      <c r="O11" s="39" t="s">
        <v>30</v>
      </c>
      <c r="P11" s="53">
        <f t="shared" si="3"/>
        <v>69</v>
      </c>
      <c r="Q11" s="44">
        <f t="shared" si="4"/>
        <v>15180</v>
      </c>
      <c r="R11" s="51">
        <v>2</v>
      </c>
    </row>
    <row r="12" spans="1:18" ht="77.25" customHeight="1">
      <c r="A12" s="5" t="s">
        <v>9</v>
      </c>
      <c r="B12" s="21" t="s">
        <v>19</v>
      </c>
      <c r="C12" s="36"/>
      <c r="D12" s="6" t="s">
        <v>4</v>
      </c>
      <c r="E12" s="7">
        <v>20</v>
      </c>
      <c r="F12" s="36"/>
      <c r="G12" s="24"/>
      <c r="H12" s="18">
        <f t="shared" si="0"/>
        <v>0</v>
      </c>
      <c r="I12" s="36" t="s">
        <v>43</v>
      </c>
      <c r="J12" s="54">
        <v>568</v>
      </c>
      <c r="K12" s="31">
        <f t="shared" si="1"/>
        <v>11360</v>
      </c>
      <c r="L12" s="36"/>
      <c r="M12" s="24"/>
      <c r="N12" s="31">
        <f t="shared" si="2"/>
        <v>0</v>
      </c>
      <c r="O12" s="36" t="s">
        <v>43</v>
      </c>
      <c r="P12" s="53">
        <f t="shared" si="3"/>
        <v>568</v>
      </c>
      <c r="Q12" s="44">
        <f t="shared" si="4"/>
        <v>11360</v>
      </c>
      <c r="R12" s="51">
        <v>2</v>
      </c>
    </row>
    <row r="13" spans="1:18" ht="116.25" customHeight="1">
      <c r="A13" s="5" t="s">
        <v>10</v>
      </c>
      <c r="B13" s="21" t="s">
        <v>23</v>
      </c>
      <c r="C13" s="36"/>
      <c r="D13" s="6" t="s">
        <v>4</v>
      </c>
      <c r="E13" s="7">
        <v>1200</v>
      </c>
      <c r="F13" s="36"/>
      <c r="G13" s="24"/>
      <c r="H13" s="18">
        <f t="shared" si="0"/>
        <v>0</v>
      </c>
      <c r="I13" s="36" t="s">
        <v>44</v>
      </c>
      <c r="J13" s="54">
        <v>38</v>
      </c>
      <c r="K13" s="31">
        <f t="shared" si="1"/>
        <v>45600</v>
      </c>
      <c r="L13" s="36"/>
      <c r="M13" s="24"/>
      <c r="N13" s="31">
        <f t="shared" si="2"/>
        <v>0</v>
      </c>
      <c r="O13" s="36" t="s">
        <v>44</v>
      </c>
      <c r="P13" s="53">
        <f t="shared" si="3"/>
        <v>38</v>
      </c>
      <c r="Q13" s="44">
        <f t="shared" si="4"/>
        <v>45600</v>
      </c>
      <c r="R13" s="51">
        <v>2</v>
      </c>
    </row>
    <row r="14" spans="1:18" ht="143.25" customHeight="1" hidden="1">
      <c r="A14" s="20">
        <v>111511037800</v>
      </c>
      <c r="B14" s="21" t="s">
        <v>20</v>
      </c>
      <c r="C14" s="37" t="s">
        <v>32</v>
      </c>
      <c r="D14" s="6" t="s">
        <v>4</v>
      </c>
      <c r="E14" s="7">
        <v>40</v>
      </c>
      <c r="F14" s="37" t="s">
        <v>32</v>
      </c>
      <c r="G14" s="24"/>
      <c r="H14" s="18">
        <f t="shared" si="0"/>
        <v>0</v>
      </c>
      <c r="I14" s="37" t="s">
        <v>32</v>
      </c>
      <c r="J14" s="24"/>
      <c r="K14" s="31">
        <f t="shared" si="1"/>
        <v>0</v>
      </c>
      <c r="L14" s="37" t="s">
        <v>32</v>
      </c>
      <c r="M14" s="24"/>
      <c r="N14" s="31">
        <f t="shared" si="2"/>
        <v>0</v>
      </c>
      <c r="O14" s="37" t="s">
        <v>32</v>
      </c>
      <c r="P14" s="53">
        <f t="shared" si="3"/>
        <v>0</v>
      </c>
      <c r="Q14" s="44">
        <f t="shared" si="4"/>
        <v>0</v>
      </c>
      <c r="R14" s="51"/>
    </row>
    <row r="15" spans="1:18" ht="90.75" customHeight="1" thickBot="1">
      <c r="A15" s="9" t="s">
        <v>11</v>
      </c>
      <c r="B15" s="23" t="s">
        <v>21</v>
      </c>
      <c r="C15" s="40" t="s">
        <v>31</v>
      </c>
      <c r="D15" s="10" t="s">
        <v>12</v>
      </c>
      <c r="E15" s="11">
        <v>1000</v>
      </c>
      <c r="F15" s="40" t="s">
        <v>31</v>
      </c>
      <c r="G15" s="25">
        <v>149</v>
      </c>
      <c r="H15" s="19">
        <f t="shared" si="0"/>
        <v>149000</v>
      </c>
      <c r="I15" s="40" t="s">
        <v>31</v>
      </c>
      <c r="J15" s="55">
        <v>148</v>
      </c>
      <c r="K15" s="31">
        <f t="shared" si="1"/>
        <v>148000</v>
      </c>
      <c r="L15" s="40" t="s">
        <v>31</v>
      </c>
      <c r="M15" s="25"/>
      <c r="N15" s="31">
        <f t="shared" si="2"/>
        <v>0</v>
      </c>
      <c r="O15" s="40" t="s">
        <v>31</v>
      </c>
      <c r="P15" s="53">
        <f t="shared" si="3"/>
        <v>148</v>
      </c>
      <c r="Q15" s="44">
        <f t="shared" si="4"/>
        <v>148000</v>
      </c>
      <c r="R15" s="51">
        <v>2</v>
      </c>
    </row>
    <row r="16" spans="5:17" ht="15.75" thickBot="1">
      <c r="E16" s="12"/>
      <c r="F16" s="48"/>
      <c r="G16" s="13" t="s">
        <v>36</v>
      </c>
      <c r="H16" s="14">
        <f>SUM(H7:H15)</f>
        <v>2017960</v>
      </c>
      <c r="I16" s="46"/>
      <c r="J16" s="45" t="s">
        <v>36</v>
      </c>
      <c r="K16" s="14">
        <f>SUM(K7:K15)</f>
        <v>1862480</v>
      </c>
      <c r="L16" s="46"/>
      <c r="M16" s="45" t="s">
        <v>36</v>
      </c>
      <c r="N16" s="14">
        <f>SUM(N7:N15)</f>
        <v>1372500</v>
      </c>
      <c r="O16" s="46"/>
      <c r="P16" s="45" t="s">
        <v>36</v>
      </c>
      <c r="Q16" s="14">
        <f>SUM(Q7:Q15)</f>
        <v>1861000</v>
      </c>
    </row>
    <row r="17" spans="1:3" ht="15">
      <c r="A17" s="15"/>
      <c r="C17" s="56"/>
    </row>
    <row r="19" spans="2:16" ht="15">
      <c r="B19" s="57" t="s">
        <v>13</v>
      </c>
      <c r="C19" s="58" t="s">
        <v>48</v>
      </c>
      <c r="D19" s="16"/>
      <c r="G19" s="17"/>
      <c r="M19" s="17"/>
      <c r="P19" s="17"/>
    </row>
    <row r="20" spans="2:3" ht="15">
      <c r="B20" s="59" t="s">
        <v>45</v>
      </c>
      <c r="C20" s="60">
        <f>Q7+Q8+Q10+Q11+Q12+Q13+Q15</f>
        <v>1784040</v>
      </c>
    </row>
    <row r="21" spans="2:3" ht="15">
      <c r="B21" s="59" t="s">
        <v>46</v>
      </c>
      <c r="C21" s="60">
        <f>Q9</f>
        <v>76960</v>
      </c>
    </row>
    <row r="22" spans="2:3" ht="15">
      <c r="B22" s="61" t="s">
        <v>47</v>
      </c>
      <c r="C22" s="62">
        <f>SUM(C20:C21)</f>
        <v>1861000</v>
      </c>
    </row>
  </sheetData>
  <protectedRanges>
    <protectedRange sqref="M7:M15 P7:P15" name="Oblast1"/>
    <protectedRange sqref="G7:G15" name="Oblast1_1"/>
    <protectedRange sqref="J7:J15" name="Oblast1_2"/>
    <protectedRange sqref="J18:J23" name="Oblast1_3"/>
  </protectedRanges>
  <mergeCells count="5">
    <mergeCell ref="I5:K5"/>
    <mergeCell ref="L5:N5"/>
    <mergeCell ref="O5:Q5"/>
    <mergeCell ref="A2:G2"/>
    <mergeCell ref="F5:H5"/>
  </mergeCells>
  <printOptions/>
  <pageMargins left="0.7086614173228347" right="0.7086614173228347" top="0.7874015748031497" bottom="0.7874015748031497" header="0.31496062992125984" footer="0.31496062992125984"/>
  <pageSetup fitToWidth="0" fitToHeight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Nězgodová Vladimíra</cp:lastModifiedBy>
  <cp:lastPrinted>2023-11-14T11:10:26Z</cp:lastPrinted>
  <dcterms:created xsi:type="dcterms:W3CDTF">2020-08-31T10:48:17Z</dcterms:created>
  <dcterms:modified xsi:type="dcterms:W3CDTF">2024-01-08T09:34:16Z</dcterms:modified>
  <cp:category/>
  <cp:version/>
  <cp:contentType/>
  <cp:contentStatus/>
</cp:coreProperties>
</file>