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_VZMR\2024\027_Rozšírení dispecinku MaR + integrace kompresoru do MaR\2_ZD na E-ZAK\"/>
    </mc:Choice>
  </mc:AlternateContent>
  <xr:revisionPtr revIDLastSave="0" documentId="13_ncr:1_{FF5D025A-85E8-4B86-ACAA-C666E0769E3D}" xr6:coauthVersionLast="47" xr6:coauthVersionMax="47" xr10:uidLastSave="{00000000-0000-0000-0000-000000000000}"/>
  <bookViews>
    <workbookView xWindow="14400" yWindow="0" windowWidth="14400" windowHeight="15600" firstSheet="1" activeTab="2" xr2:uid="{440340B0-0289-4B9C-84A7-1ECE376936C4}"/>
  </bookViews>
  <sheets>
    <sheet name="Průvodní list" sheetId="4" r:id="rId1"/>
    <sheet name="Integrace kompresorů do MaR" sheetId="3" r:id="rId2"/>
    <sheet name="Rozšíření dispečinku" sheetId="1" r:id="rId3"/>
    <sheet name="Konf. P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34" i="3"/>
  <c r="E33" i="3"/>
  <c r="E32" i="3"/>
  <c r="E31" i="3"/>
  <c r="E30" i="3"/>
  <c r="E29" i="3"/>
  <c r="E28" i="3"/>
  <c r="E27" i="3" s="1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36" i="3" l="1"/>
  <c r="E20" i="1"/>
  <c r="E13" i="1"/>
  <c r="E12" i="1"/>
  <c r="E10" i="1" s="1"/>
  <c r="E25" i="1"/>
  <c r="E24" i="1"/>
  <c r="E23" i="1"/>
  <c r="E22" i="1"/>
  <c r="E21" i="1"/>
  <c r="E19" i="1"/>
  <c r="E18" i="1"/>
  <c r="E17" i="1"/>
  <c r="E16" i="1"/>
  <c r="E15" i="1"/>
  <c r="E14" i="1"/>
  <c r="E11" i="1"/>
  <c r="E9" i="1"/>
  <c r="E8" i="1"/>
  <c r="E7" i="1" s="1"/>
  <c r="E27" i="1" l="1"/>
  <c r="I11" i="4" s="1"/>
</calcChain>
</file>

<file path=xl/sharedStrings.xml><?xml version="1.0" encoding="utf-8"?>
<sst xmlns="http://schemas.openxmlformats.org/spreadsheetml/2006/main" count="135" uniqueCount="86">
  <si>
    <t>VOP Nový Jičín - Šenov</t>
  </si>
  <si>
    <t>Aplikační a datový SW pro dispečink VOP</t>
  </si>
  <si>
    <t>Měření a regulace</t>
  </si>
  <si>
    <t>Název položky</t>
  </si>
  <si>
    <t>MJ</t>
  </si>
  <si>
    <t>Množství</t>
  </si>
  <si>
    <t>Cena / MJ</t>
  </si>
  <si>
    <t>SW pro dispečink</t>
  </si>
  <si>
    <t>MS-ADS05U-O</t>
  </si>
  <si>
    <t>ks</t>
  </si>
  <si>
    <t>TL-BUNDLEMS-0</t>
  </si>
  <si>
    <t xml:space="preserve">Montáž a zapojení přístrojů v rozvaděči - dle náplně  </t>
  </si>
  <si>
    <t>Komplexní zkoušky a měření v rozvaděči (1x kusová zkouška )</t>
  </si>
  <si>
    <t xml:space="preserve">Ostatní náplň rozvaděče dle zvyklostí výrobce (spojovací materiál, lanka, žlaby, popisky atd.)    </t>
  </si>
  <si>
    <t>PC pro ADS</t>
  </si>
  <si>
    <t>Sestava PC v min konfiguraci (viz. konf. PC)</t>
  </si>
  <si>
    <t>kpl</t>
  </si>
  <si>
    <t>UPS, záložní zdroj</t>
  </si>
  <si>
    <t>Hodinové zúčtovací sazby</t>
  </si>
  <si>
    <t>Instalace PC a instalace SW ADS</t>
  </si>
  <si>
    <t>hod</t>
  </si>
  <si>
    <t>Reinsalace a tvorba grafických schémat a obrazovek</t>
  </si>
  <si>
    <t>Testy a zkoušky funkčnosti</t>
  </si>
  <si>
    <t>Zaučeni obsluhy včetně vyhotovení návodu</t>
  </si>
  <si>
    <t>Doplnění rozvaděče</t>
  </si>
  <si>
    <t>Datová ochrana vedení</t>
  </si>
  <si>
    <t>Přepěťová ochrana 2 st.</t>
  </si>
  <si>
    <t>Jistič 1/10B</t>
  </si>
  <si>
    <t>Sestava PC v min konfiguraci</t>
  </si>
  <si>
    <t>Operační systém: Windows 11 Pro</t>
  </si>
  <si>
    <t>Procesor: Intel® Core™ i5-13500 (base 2,5 GHz, max to 4,8 GHz with Intel® Turbo Boost Technology, 24 MB L3 cache, 14 cores, 20 threads)</t>
  </si>
  <si>
    <t>Paměť: 32GB paměť DDR5-4800MHz RAM (2x 16GB)</t>
  </si>
  <si>
    <t>Počet slotů (celkem/volných): 2 sloty SODIMM (2/1)</t>
  </si>
  <si>
    <t>Pevný disk: 512 GB PCIe® NVMe™ TLC SSD</t>
  </si>
  <si>
    <t>Bezdrátová komunikace WLAN: Intel® AX211 Wi-Fi 6E vPro (2x2), Bluetooth®: 5.2</t>
  </si>
  <si>
    <t>Klávesnice: kabelová HP Desktop 320K</t>
  </si>
  <si>
    <t>Myš: HP 128 Laser Wired Mouse</t>
  </si>
  <si>
    <t>Správa zabezpečení: podpora visacích zámků, integrovaný bezpečnostní čip TPM 2.0</t>
  </si>
  <si>
    <t>Napájení: 120 W external AC power adapter</t>
  </si>
  <si>
    <t>Přední porty:</t>
  </si>
  <si>
    <t>1x konektor mikrofon/sluchátka</t>
  </si>
  <si>
    <t>1x SuperSpeed USB Type-C® s přenosovou rychlostí signálu 20Gb/s</t>
  </si>
  <si>
    <t>2x SuperSpeed USB Type-A s přenosovou rychlostí signálu 10Gb/s (1x nabíjecí)</t>
  </si>
  <si>
    <t>Zadní porty:</t>
  </si>
  <si>
    <t>1x RJ-45</t>
  </si>
  <si>
    <t>3x SuperSpeed USB Type-A s přenosovou rychlostí signálu 10Gb/s</t>
  </si>
  <si>
    <t>3x DP 1.4, 1x HDMI 2.1</t>
  </si>
  <si>
    <t>Rozšiřující sloty:</t>
  </si>
  <si>
    <t>1x M.2 2230</t>
  </si>
  <si>
    <t>2x M.2 2280</t>
  </si>
  <si>
    <t>Doprava</t>
  </si>
  <si>
    <t>km</t>
  </si>
  <si>
    <t>Připojení a řízení provozu kompresorů - MaR</t>
  </si>
  <si>
    <t>HW pro rozšíření dispečinku</t>
  </si>
  <si>
    <t>Centrální řídicí jednotka M4-SNE10501-0</t>
  </si>
  <si>
    <t>Vybavení rozvaděče</t>
  </si>
  <si>
    <t>Rozvaděč pro ŘJ</t>
  </si>
  <si>
    <t>Hlavní vypínač 20/1</t>
  </si>
  <si>
    <t>Jistič B10/1</t>
  </si>
  <si>
    <t>Jistič B6/1</t>
  </si>
  <si>
    <t>HW ppro kompresory</t>
  </si>
  <si>
    <t>Regulátor MS-FAC4911-0</t>
  </si>
  <si>
    <t>Převodník Mbus - ethernet</t>
  </si>
  <si>
    <t>Polní přístroje, snímač tlaku</t>
  </si>
  <si>
    <t>Kabely a akabelové trasy</t>
  </si>
  <si>
    <t>Kabelový rošt / lišta 50/50</t>
  </si>
  <si>
    <t>m</t>
  </si>
  <si>
    <t>Kabel Jysty 2x2x0,8</t>
  </si>
  <si>
    <t>Podružný materiál</t>
  </si>
  <si>
    <t>Integrace kompresorů do MaR</t>
  </si>
  <si>
    <t>SW pro regulátor</t>
  </si>
  <si>
    <t>SW pro dispečink, grafika</t>
  </si>
  <si>
    <t>Koordinace s dodavatelem kompresorů</t>
  </si>
  <si>
    <t>Provozní zkoušky, nastavení, testy 1:1</t>
  </si>
  <si>
    <t>Výkaz výměr - Soupis prací</t>
  </si>
  <si>
    <t>Akce :</t>
  </si>
  <si>
    <t>Zadavatel:</t>
  </si>
  <si>
    <t xml:space="preserve">                      VOP CZ, s.p., Dukeská 102, 742 42 Šenov u Nového Jičína</t>
  </si>
  <si>
    <t xml:space="preserve">                      Rozšíření dispečinku MaR + integrace kompresorových stanic do MaR</t>
  </si>
  <si>
    <t>Číslo smlouvy :</t>
  </si>
  <si>
    <t xml:space="preserve">                      S197/24</t>
  </si>
  <si>
    <t>Celkem bez DPH</t>
  </si>
  <si>
    <t>Účastník:</t>
  </si>
  <si>
    <t>Nabídková cena</t>
  </si>
  <si>
    <t>Cena celkem v Kč bez DPH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</si>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</sst>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&quot;Kč&quot;"/>
  </numFmts>
  <fonts count="11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 CE"/>
      <charset val="238"/>
    </font>
    <font>
      <b/>
      <sz val="12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 CE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name val="Arial CE"/>
      <family val="2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1EE"/>
        <bgColor rgb="FFD6E1EE"/>
      </patternFill>
    </fill>
    <fill>
      <patternFill patternType="solid">
        <fgColor rgb="FFDBDBDB"/>
        <bgColor rgb="FFDBDBDB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3" fillId="0" borderId="0"/>
  </cellStyleXfs>
  <cellXfs count="66">
    <xf numFmtId="0" fontId="0" fillId="0" borderId="0" xfId="0"/>
    <xf numFmtId="0" fontId="3" fillId="0" borderId="0" xfId="2"/>
    <xf numFmtId="49" fontId="1" fillId="0" borderId="0" xfId="1" applyNumberFormat="1" applyProtection="1"/>
    <xf numFmtId="0" fontId="1" fillId="0" borderId="0" xfId="1" applyAlignment="1" applyProtection="1">
      <alignment horizontal="center"/>
    </xf>
    <xf numFmtId="0" fontId="1" fillId="0" borderId="0" xfId="1" applyProtection="1"/>
    <xf numFmtId="49" fontId="1" fillId="3" borderId="3" xfId="1" applyNumberFormat="1" applyFill="1" applyBorder="1" applyProtection="1"/>
    <xf numFmtId="0" fontId="1" fillId="3" borderId="3" xfId="1" applyFill="1" applyBorder="1" applyAlignment="1" applyProtection="1">
      <alignment horizontal="center"/>
    </xf>
    <xf numFmtId="49" fontId="5" fillId="2" borderId="5" xfId="1" applyNumberFormat="1" applyFont="1" applyFill="1" applyBorder="1" applyAlignment="1" applyProtection="1">
      <alignment horizontal="left" vertical="top" wrapText="1"/>
    </xf>
    <xf numFmtId="0" fontId="5" fillId="2" borderId="5" xfId="1" applyFont="1" applyFill="1" applyBorder="1" applyAlignment="1" applyProtection="1">
      <alignment horizontal="center" vertical="top" shrinkToFit="1"/>
    </xf>
    <xf numFmtId="164" fontId="5" fillId="2" borderId="5" xfId="1" applyNumberFormat="1" applyFont="1" applyFill="1" applyBorder="1" applyAlignment="1" applyProtection="1">
      <alignment vertical="top" shrinkToFit="1"/>
    </xf>
    <xf numFmtId="4" fontId="5" fillId="2" borderId="5" xfId="1" applyNumberFormat="1" applyFont="1" applyFill="1" applyBorder="1" applyAlignment="1" applyProtection="1">
      <alignment vertical="top" shrinkToFit="1"/>
    </xf>
    <xf numFmtId="49" fontId="6" fillId="0" borderId="6" xfId="1" applyNumberFormat="1" applyFont="1" applyBorder="1" applyAlignment="1" applyProtection="1">
      <alignment horizontal="left" vertical="top" wrapText="1"/>
    </xf>
    <xf numFmtId="0" fontId="6" fillId="0" borderId="6" xfId="1" applyFont="1" applyBorder="1" applyAlignment="1" applyProtection="1">
      <alignment horizontal="center" vertical="top" shrinkToFit="1"/>
    </xf>
    <xf numFmtId="164" fontId="6" fillId="0" borderId="6" xfId="1" applyNumberFormat="1" applyFont="1" applyBorder="1" applyAlignment="1" applyProtection="1">
      <alignment vertical="top" shrinkToFit="1"/>
    </xf>
    <xf numFmtId="4" fontId="7" fillId="4" borderId="7" xfId="1" applyNumberFormat="1" applyFont="1" applyFill="1" applyBorder="1" applyAlignment="1" applyProtection="1">
      <alignment vertical="top" shrinkToFit="1"/>
      <protection locked="0"/>
    </xf>
    <xf numFmtId="4" fontId="6" fillId="0" borderId="6" xfId="1" applyNumberFormat="1" applyFont="1" applyBorder="1" applyAlignment="1" applyProtection="1">
      <alignment vertical="top" shrinkToFit="1"/>
    </xf>
    <xf numFmtId="164" fontId="6" fillId="0" borderId="8" xfId="1" applyNumberFormat="1" applyFont="1" applyBorder="1" applyAlignment="1" applyProtection="1">
      <alignment vertical="top" shrinkToFit="1"/>
    </xf>
    <xf numFmtId="4" fontId="7" fillId="4" borderId="9" xfId="1" applyNumberFormat="1" applyFont="1" applyFill="1" applyBorder="1" applyAlignment="1" applyProtection="1">
      <alignment vertical="top" shrinkToFit="1"/>
      <protection locked="0"/>
    </xf>
    <xf numFmtId="4" fontId="6" fillId="0" borderId="10" xfId="1" applyNumberFormat="1" applyFont="1" applyBorder="1" applyAlignment="1" applyProtection="1">
      <alignment vertical="top" shrinkToFit="1"/>
    </xf>
    <xf numFmtId="49" fontId="6" fillId="0" borderId="5" xfId="1" applyNumberFormat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center" vertical="top" shrinkToFit="1"/>
    </xf>
    <xf numFmtId="164" fontId="6" fillId="0" borderId="5" xfId="1" applyNumberFormat="1" applyFont="1" applyBorder="1" applyAlignment="1" applyProtection="1">
      <alignment vertical="top" shrinkToFit="1"/>
    </xf>
    <xf numFmtId="4" fontId="7" fillId="0" borderId="0" xfId="1" applyNumberFormat="1" applyFont="1" applyBorder="1" applyAlignment="1" applyProtection="1">
      <alignment vertical="top" shrinkToFit="1"/>
      <protection locked="0"/>
    </xf>
    <xf numFmtId="4" fontId="6" fillId="0" borderId="5" xfId="1" applyNumberFormat="1" applyFont="1" applyBorder="1" applyAlignment="1" applyProtection="1">
      <alignment vertical="top" shrinkToFit="1"/>
    </xf>
    <xf numFmtId="49" fontId="5" fillId="2" borderId="11" xfId="1" applyNumberFormat="1" applyFont="1" applyFill="1" applyBorder="1" applyAlignment="1" applyProtection="1">
      <alignment horizontal="left" vertical="top" wrapText="1"/>
    </xf>
    <xf numFmtId="0" fontId="5" fillId="2" borderId="11" xfId="1" applyFont="1" applyFill="1" applyBorder="1" applyAlignment="1" applyProtection="1">
      <alignment horizontal="center" vertical="top"/>
    </xf>
    <xf numFmtId="0" fontId="5" fillId="2" borderId="11" xfId="1" applyFont="1" applyFill="1" applyBorder="1" applyAlignment="1" applyProtection="1">
      <alignment vertical="top"/>
    </xf>
    <xf numFmtId="4" fontId="5" fillId="2" borderId="2" xfId="1" applyNumberFormat="1" applyFont="1" applyFill="1" applyBorder="1" applyAlignment="1" applyProtection="1">
      <alignment vertical="top"/>
    </xf>
    <xf numFmtId="49" fontId="1" fillId="0" borderId="0" xfId="1" applyNumberFormat="1" applyAlignment="1" applyProtection="1">
      <alignment horizontal="left" vertical="top" wrapText="1"/>
    </xf>
    <xf numFmtId="0" fontId="1" fillId="0" borderId="0" xfId="1" applyAlignment="1" applyProtection="1">
      <alignment horizontal="center" vertical="top"/>
    </xf>
    <xf numFmtId="0" fontId="1" fillId="0" borderId="0" xfId="1" applyAlignment="1" applyProtection="1">
      <alignment vertical="top"/>
    </xf>
    <xf numFmtId="0" fontId="8" fillId="5" borderId="0" xfId="0" applyFont="1" applyFill="1"/>
    <xf numFmtId="49" fontId="6" fillId="0" borderId="9" xfId="1" applyNumberFormat="1" applyFont="1" applyBorder="1" applyAlignment="1" applyProtection="1">
      <alignment horizontal="left" vertical="top" wrapText="1"/>
    </xf>
    <xf numFmtId="0" fontId="6" fillId="0" borderId="9" xfId="1" applyFont="1" applyBorder="1" applyAlignment="1" applyProtection="1">
      <alignment horizontal="center" vertical="top" shrinkToFit="1"/>
    </xf>
    <xf numFmtId="164" fontId="6" fillId="0" borderId="9" xfId="1" applyNumberFormat="1" applyFont="1" applyBorder="1" applyAlignment="1" applyProtection="1">
      <alignment vertical="top" shrinkToFit="1"/>
    </xf>
    <xf numFmtId="4" fontId="6" fillId="0" borderId="9" xfId="1" applyNumberFormat="1" applyFont="1" applyBorder="1" applyAlignment="1" applyProtection="1">
      <alignment vertical="top" shrinkToFit="1"/>
    </xf>
    <xf numFmtId="49" fontId="6" fillId="0" borderId="12" xfId="1" applyNumberFormat="1" applyFont="1" applyBorder="1" applyAlignment="1" applyProtection="1">
      <alignment horizontal="left" vertical="top" wrapText="1"/>
    </xf>
    <xf numFmtId="0" fontId="6" fillId="0" borderId="12" xfId="1" applyFont="1" applyBorder="1" applyAlignment="1" applyProtection="1">
      <alignment horizontal="center" vertical="top" shrinkToFit="1"/>
    </xf>
    <xf numFmtId="164" fontId="6" fillId="0" borderId="12" xfId="1" applyNumberFormat="1" applyFont="1" applyBorder="1" applyAlignment="1" applyProtection="1">
      <alignment vertical="top" shrinkToFit="1"/>
    </xf>
    <xf numFmtId="4" fontId="7" fillId="4" borderId="12" xfId="1" applyNumberFormat="1" applyFont="1" applyFill="1" applyBorder="1" applyAlignment="1" applyProtection="1">
      <alignment vertical="top" shrinkToFit="1"/>
      <protection locked="0"/>
    </xf>
    <xf numFmtId="4" fontId="6" fillId="0" borderId="12" xfId="1" applyNumberFormat="1" applyFont="1" applyBorder="1" applyAlignment="1" applyProtection="1">
      <alignment vertical="top" shrinkToFit="1"/>
    </xf>
    <xf numFmtId="49" fontId="5" fillId="2" borderId="13" xfId="1" applyNumberFormat="1" applyFont="1" applyFill="1" applyBorder="1" applyAlignment="1" applyProtection="1">
      <alignment horizontal="left" vertical="top" wrapText="1"/>
    </xf>
    <xf numFmtId="0" fontId="5" fillId="2" borderId="14" xfId="1" applyFont="1" applyFill="1" applyBorder="1" applyAlignment="1" applyProtection="1">
      <alignment horizontal="center" vertical="top" shrinkToFit="1"/>
    </xf>
    <xf numFmtId="164" fontId="5" fillId="2" borderId="14" xfId="1" applyNumberFormat="1" applyFont="1" applyFill="1" applyBorder="1" applyAlignment="1" applyProtection="1">
      <alignment vertical="top" shrinkToFit="1"/>
    </xf>
    <xf numFmtId="4" fontId="5" fillId="2" borderId="14" xfId="1" applyNumberFormat="1" applyFont="1" applyFill="1" applyBorder="1" applyAlignment="1" applyProtection="1">
      <alignment vertical="top" shrinkToFit="1"/>
    </xf>
    <xf numFmtId="49" fontId="6" fillId="0" borderId="15" xfId="1" applyNumberFormat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center" vertical="top" shrinkToFit="1"/>
    </xf>
    <xf numFmtId="164" fontId="6" fillId="0" borderId="15" xfId="1" applyNumberFormat="1" applyFont="1" applyBorder="1" applyAlignment="1" applyProtection="1">
      <alignment vertical="top" shrinkToFit="1"/>
    </xf>
    <xf numFmtId="4" fontId="7" fillId="4" borderId="15" xfId="1" applyNumberFormat="1" applyFont="1" applyFill="1" applyBorder="1" applyAlignment="1" applyProtection="1">
      <alignment vertical="top" shrinkToFit="1"/>
      <protection locked="0"/>
    </xf>
    <xf numFmtId="49" fontId="5" fillId="2" borderId="0" xfId="1" applyNumberFormat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center" vertical="top" shrinkToFit="1"/>
    </xf>
    <xf numFmtId="164" fontId="5" fillId="2" borderId="0" xfId="1" applyNumberFormat="1" applyFont="1" applyFill="1" applyBorder="1" applyAlignment="1" applyProtection="1">
      <alignment vertical="top" shrinkToFit="1"/>
    </xf>
    <xf numFmtId="4" fontId="5" fillId="2" borderId="0" xfId="1" applyNumberFormat="1" applyFont="1" applyFill="1" applyBorder="1" applyAlignment="1" applyProtection="1">
      <alignment vertical="top" shrinkToFi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6" borderId="0" xfId="0" applyFill="1"/>
    <xf numFmtId="0" fontId="2" fillId="0" borderId="1" xfId="1" applyFont="1" applyBorder="1" applyAlignment="1" applyProtection="1">
      <alignment horizontal="center"/>
    </xf>
    <xf numFmtId="49" fontId="4" fillId="0" borderId="2" xfId="1" applyNumberFormat="1" applyFont="1" applyBorder="1" applyAlignment="1" applyProtection="1">
      <alignment vertical="center"/>
    </xf>
    <xf numFmtId="49" fontId="1" fillId="0" borderId="2" xfId="1" applyNumberFormat="1" applyBorder="1" applyAlignment="1" applyProtection="1">
      <alignment vertical="center"/>
    </xf>
    <xf numFmtId="49" fontId="1" fillId="2" borderId="2" xfId="1" applyNumberFormat="1" applyFill="1" applyBorder="1" applyAlignment="1" applyProtection="1">
      <alignment vertical="center"/>
    </xf>
    <xf numFmtId="0" fontId="1" fillId="3" borderId="4" xfId="1" applyFill="1" applyBorder="1" applyAlignment="1" applyProtection="1">
      <alignment horizontal="center"/>
    </xf>
  </cellXfs>
  <cellStyles count="3">
    <cellStyle name="Normální" xfId="0" builtinId="0"/>
    <cellStyle name="Normální 2" xfId="1" xr:uid="{1C54109F-D2C9-43C3-A43D-E00C7CA319E2}"/>
    <cellStyle name="Normální 3" xfId="2" xr:uid="{E49010B2-4F57-4FB4-BCB8-0E22FBE8C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22BC-1B0B-402B-BBE5-C6BC4CF3A5E2}">
  <dimension ref="A1:J11"/>
  <sheetViews>
    <sheetView workbookViewId="0">
      <selection activeCell="A11" sqref="A11:F11"/>
    </sheetView>
  </sheetViews>
  <sheetFormatPr defaultRowHeight="15" x14ac:dyDescent="0.25"/>
  <cols>
    <col min="1" max="1" width="9.5703125" customWidth="1"/>
    <col min="9" max="9" width="15" customWidth="1"/>
  </cols>
  <sheetData>
    <row r="1" spans="1:10" ht="21" x14ac:dyDescent="0.35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4.25" customHeight="1" x14ac:dyDescent="0.35">
      <c r="A2" s="54" t="s">
        <v>76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9" t="s">
        <v>77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t="s">
        <v>75</v>
      </c>
    </row>
    <row r="5" spans="1:10" x14ac:dyDescent="0.25">
      <c r="A5" s="58" t="s">
        <v>78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t="s">
        <v>79</v>
      </c>
    </row>
    <row r="7" spans="1:10" x14ac:dyDescent="0.25">
      <c r="A7" s="59" t="s">
        <v>80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5">
      <c r="A8" t="s">
        <v>82</v>
      </c>
    </row>
    <row r="9" spans="1:10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</row>
    <row r="11" spans="1:10" x14ac:dyDescent="0.25">
      <c r="A11" s="56" t="s">
        <v>85</v>
      </c>
      <c r="B11" s="56"/>
      <c r="C11" s="56"/>
      <c r="D11" s="56"/>
      <c r="E11" s="56"/>
      <c r="F11" s="56"/>
      <c r="G11" s="56" t="s">
        <v>81</v>
      </c>
      <c r="H11" s="56"/>
      <c r="I11" s="55">
        <f>'Integrace kompresorů do MaR'!E36+'Rozšíření dispečinku'!E27</f>
        <v>0</v>
      </c>
    </row>
  </sheetData>
  <mergeCells count="7">
    <mergeCell ref="A11:F11"/>
    <mergeCell ref="G11:H11"/>
    <mergeCell ref="A1:J1"/>
    <mergeCell ref="A5:J5"/>
    <mergeCell ref="A3:J3"/>
    <mergeCell ref="A7:J7"/>
    <mergeCell ref="A9:J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8B00-5BB0-491D-9979-BBEA497BACCF}">
  <dimension ref="A1:E36"/>
  <sheetViews>
    <sheetView topLeftCell="A3" workbookViewId="0">
      <selection activeCell="H11" sqref="H11"/>
    </sheetView>
  </sheetViews>
  <sheetFormatPr defaultRowHeight="15" x14ac:dyDescent="0.25"/>
  <cols>
    <col min="1" max="1" width="45.42578125" customWidth="1"/>
    <col min="2" max="2" width="5.140625" customWidth="1"/>
    <col min="5" max="5" width="17.85546875" customWidth="1"/>
  </cols>
  <sheetData>
    <row r="1" spans="1:5" ht="15.75" x14ac:dyDescent="0.25">
      <c r="A1" s="61"/>
      <c r="B1" s="61"/>
      <c r="C1" s="61"/>
      <c r="D1" s="61"/>
      <c r="E1" s="61"/>
    </row>
    <row r="2" spans="1:5" x14ac:dyDescent="0.25">
      <c r="A2" s="62" t="s">
        <v>0</v>
      </c>
      <c r="B2" s="62"/>
      <c r="C2" s="62"/>
      <c r="D2" s="62"/>
      <c r="E2" s="62"/>
    </row>
    <row r="3" spans="1:5" x14ac:dyDescent="0.25">
      <c r="A3" s="63" t="s">
        <v>52</v>
      </c>
      <c r="B3" s="63"/>
      <c r="C3" s="63"/>
      <c r="D3" s="63"/>
      <c r="E3" s="63"/>
    </row>
    <row r="4" spans="1:5" x14ac:dyDescent="0.25">
      <c r="A4" s="64" t="s">
        <v>2</v>
      </c>
      <c r="B4" s="64"/>
      <c r="C4" s="64"/>
      <c r="D4" s="64"/>
      <c r="E4" s="64"/>
    </row>
    <row r="5" spans="1:5" x14ac:dyDescent="0.25">
      <c r="A5" s="2"/>
      <c r="B5" s="3"/>
      <c r="C5" s="4"/>
      <c r="D5" s="4"/>
      <c r="E5" s="4"/>
    </row>
    <row r="6" spans="1:5" x14ac:dyDescent="0.25">
      <c r="A6" s="5" t="s">
        <v>3</v>
      </c>
      <c r="B6" s="6" t="s">
        <v>4</v>
      </c>
      <c r="C6" s="6" t="s">
        <v>5</v>
      </c>
      <c r="D6" s="65" t="s">
        <v>6</v>
      </c>
      <c r="E6" s="6" t="s">
        <v>83</v>
      </c>
    </row>
    <row r="7" spans="1:5" ht="18.75" customHeight="1" x14ac:dyDescent="0.25">
      <c r="A7" s="7" t="s">
        <v>53</v>
      </c>
      <c r="B7" s="8"/>
      <c r="C7" s="9"/>
      <c r="D7" s="10"/>
      <c r="E7" s="10">
        <f>SUMIF(P8:P8,"&lt;&gt;NOR",E8:E8)</f>
        <v>0</v>
      </c>
    </row>
    <row r="8" spans="1:5" ht="16.5" customHeight="1" x14ac:dyDescent="0.25">
      <c r="A8" s="11" t="s">
        <v>54</v>
      </c>
      <c r="B8" s="12" t="s">
        <v>9</v>
      </c>
      <c r="C8" s="13">
        <v>1</v>
      </c>
      <c r="D8" s="14">
        <v>0</v>
      </c>
      <c r="E8" s="15">
        <f t="shared" ref="E8:E18" si="0">ROUND(C8*D8,2)</f>
        <v>0</v>
      </c>
    </row>
    <row r="9" spans="1:5" ht="21.75" customHeight="1" x14ac:dyDescent="0.25">
      <c r="A9" s="7" t="s">
        <v>55</v>
      </c>
      <c r="B9" s="8"/>
      <c r="C9" s="9"/>
      <c r="D9" s="10"/>
      <c r="E9" s="10">
        <f>SUMIF(P10:P18,"&lt;&gt;NOR",E10:E18)</f>
        <v>0</v>
      </c>
    </row>
    <row r="10" spans="1:5" x14ac:dyDescent="0.25">
      <c r="A10" s="11" t="s">
        <v>56</v>
      </c>
      <c r="B10" s="12" t="s">
        <v>9</v>
      </c>
      <c r="C10" s="13">
        <v>1</v>
      </c>
      <c r="D10" s="14">
        <v>0</v>
      </c>
      <c r="E10" s="15">
        <f t="shared" ref="E10:E15" si="1">ROUND(C10*D10,2)</f>
        <v>0</v>
      </c>
    </row>
    <row r="11" spans="1:5" x14ac:dyDescent="0.25">
      <c r="A11" s="11" t="s">
        <v>25</v>
      </c>
      <c r="B11" s="12" t="s">
        <v>9</v>
      </c>
      <c r="C11" s="13">
        <v>1</v>
      </c>
      <c r="D11" s="14">
        <v>0</v>
      </c>
      <c r="E11" s="15">
        <f t="shared" si="1"/>
        <v>0</v>
      </c>
    </row>
    <row r="12" spans="1:5" x14ac:dyDescent="0.25">
      <c r="A12" s="11" t="s">
        <v>26</v>
      </c>
      <c r="B12" s="12" t="s">
        <v>9</v>
      </c>
      <c r="C12" s="13">
        <v>1</v>
      </c>
      <c r="D12" s="14">
        <v>0</v>
      </c>
      <c r="E12" s="15">
        <f t="shared" si="1"/>
        <v>0</v>
      </c>
    </row>
    <row r="13" spans="1:5" x14ac:dyDescent="0.25">
      <c r="A13" s="11" t="s">
        <v>57</v>
      </c>
      <c r="B13" s="12" t="s">
        <v>9</v>
      </c>
      <c r="C13" s="13">
        <v>1</v>
      </c>
      <c r="D13" s="14">
        <v>0</v>
      </c>
      <c r="E13" s="15">
        <f t="shared" si="1"/>
        <v>0</v>
      </c>
    </row>
    <row r="14" spans="1:5" x14ac:dyDescent="0.25">
      <c r="A14" s="11" t="s">
        <v>58</v>
      </c>
      <c r="B14" s="12" t="s">
        <v>9</v>
      </c>
      <c r="C14" s="13">
        <v>2</v>
      </c>
      <c r="D14" s="14">
        <v>0</v>
      </c>
      <c r="E14" s="15">
        <f t="shared" si="1"/>
        <v>0</v>
      </c>
    </row>
    <row r="15" spans="1:5" x14ac:dyDescent="0.25">
      <c r="A15" s="11" t="s">
        <v>59</v>
      </c>
      <c r="B15" s="12" t="s">
        <v>9</v>
      </c>
      <c r="C15" s="13">
        <v>1</v>
      </c>
      <c r="D15" s="14">
        <v>0</v>
      </c>
      <c r="E15" s="15">
        <f t="shared" si="1"/>
        <v>0</v>
      </c>
    </row>
    <row r="16" spans="1:5" ht="21.75" customHeight="1" x14ac:dyDescent="0.25">
      <c r="A16" s="11" t="s">
        <v>11</v>
      </c>
      <c r="B16" s="12" t="s">
        <v>9</v>
      </c>
      <c r="C16" s="13">
        <v>18</v>
      </c>
      <c r="D16" s="14">
        <v>0</v>
      </c>
      <c r="E16" s="15">
        <f t="shared" si="0"/>
        <v>0</v>
      </c>
    </row>
    <row r="17" spans="1:5" ht="23.25" customHeight="1" x14ac:dyDescent="0.25">
      <c r="A17" s="11" t="s">
        <v>12</v>
      </c>
      <c r="B17" s="12" t="s">
        <v>20</v>
      </c>
      <c r="C17" s="13">
        <v>2</v>
      </c>
      <c r="D17" s="14">
        <v>0</v>
      </c>
      <c r="E17" s="15">
        <f t="shared" si="0"/>
        <v>0</v>
      </c>
    </row>
    <row r="18" spans="1:5" ht="27" customHeight="1" x14ac:dyDescent="0.25">
      <c r="A18" s="11" t="s">
        <v>13</v>
      </c>
      <c r="B18" s="12" t="s">
        <v>16</v>
      </c>
      <c r="C18" s="13">
        <v>1</v>
      </c>
      <c r="D18" s="14">
        <v>0</v>
      </c>
      <c r="E18" s="15">
        <f t="shared" si="0"/>
        <v>0</v>
      </c>
    </row>
    <row r="19" spans="1:5" ht="23.25" customHeight="1" x14ac:dyDescent="0.25">
      <c r="A19" s="7" t="s">
        <v>60</v>
      </c>
      <c r="B19" s="8"/>
      <c r="C19" s="9"/>
      <c r="D19" s="10"/>
      <c r="E19" s="10">
        <f>SUMIF(P20:P22,"&lt;&gt;NOR",E20:E22)</f>
        <v>0</v>
      </c>
    </row>
    <row r="20" spans="1:5" ht="18" customHeight="1" x14ac:dyDescent="0.25">
      <c r="A20" s="32" t="s">
        <v>61</v>
      </c>
      <c r="B20" s="33" t="s">
        <v>9</v>
      </c>
      <c r="C20" s="34">
        <v>1</v>
      </c>
      <c r="D20" s="17">
        <v>0</v>
      </c>
      <c r="E20" s="35">
        <f>ROUND(C20*D20,2)</f>
        <v>0</v>
      </c>
    </row>
    <row r="21" spans="1:5" ht="18.75" customHeight="1" x14ac:dyDescent="0.25">
      <c r="A21" s="32" t="s">
        <v>62</v>
      </c>
      <c r="B21" s="33" t="s">
        <v>9</v>
      </c>
      <c r="C21" s="34">
        <v>4</v>
      </c>
      <c r="D21" s="17">
        <v>0</v>
      </c>
      <c r="E21" s="35">
        <f>ROUND(C21*D21,2)</f>
        <v>0</v>
      </c>
    </row>
    <row r="22" spans="1:5" ht="17.25" customHeight="1" x14ac:dyDescent="0.25">
      <c r="A22" s="36" t="s">
        <v>63</v>
      </c>
      <c r="B22" s="37" t="s">
        <v>9</v>
      </c>
      <c r="C22" s="38">
        <v>1</v>
      </c>
      <c r="D22" s="39">
        <v>0</v>
      </c>
      <c r="E22" s="40">
        <f>ROUND(C22*D22,2)</f>
        <v>0</v>
      </c>
    </row>
    <row r="23" spans="1:5" ht="16.5" customHeight="1" x14ac:dyDescent="0.25">
      <c r="A23" s="41" t="s">
        <v>64</v>
      </c>
      <c r="B23" s="42"/>
      <c r="C23" s="43"/>
      <c r="D23" s="44"/>
      <c r="E23" s="10">
        <f>SUMIF(P24:P26,"&lt;&gt;NOR",E24:E26)</f>
        <v>0</v>
      </c>
    </row>
    <row r="24" spans="1:5" ht="18.75" customHeight="1" x14ac:dyDescent="0.25">
      <c r="A24" s="45" t="s">
        <v>65</v>
      </c>
      <c r="B24" s="46" t="s">
        <v>66</v>
      </c>
      <c r="C24" s="47">
        <v>120</v>
      </c>
      <c r="D24" s="48">
        <v>0</v>
      </c>
      <c r="E24" s="35">
        <f>ROUND(C24*D24,2)</f>
        <v>0</v>
      </c>
    </row>
    <row r="25" spans="1:5" x14ac:dyDescent="0.25">
      <c r="A25" s="32" t="s">
        <v>67</v>
      </c>
      <c r="B25" s="33" t="s">
        <v>66</v>
      </c>
      <c r="C25" s="34">
        <v>320</v>
      </c>
      <c r="D25" s="17">
        <v>0</v>
      </c>
      <c r="E25" s="35">
        <f>ROUND(C25*D25,2)</f>
        <v>0</v>
      </c>
    </row>
    <row r="26" spans="1:5" x14ac:dyDescent="0.25">
      <c r="A26" s="32" t="s">
        <v>68</v>
      </c>
      <c r="B26" s="33" t="s">
        <v>16</v>
      </c>
      <c r="C26" s="34">
        <v>1</v>
      </c>
      <c r="D26" s="17">
        <v>0</v>
      </c>
      <c r="E26" s="35">
        <f>ROUND(C26*D26,2)</f>
        <v>0</v>
      </c>
    </row>
    <row r="27" spans="1:5" ht="20.25" customHeight="1" x14ac:dyDescent="0.25">
      <c r="A27" s="49" t="s">
        <v>18</v>
      </c>
      <c r="B27" s="50"/>
      <c r="C27" s="51"/>
      <c r="D27" s="52"/>
      <c r="E27" s="10">
        <f>SUMIF(P28:P34,"&lt;&gt;NOR",E28:E34)</f>
        <v>0</v>
      </c>
    </row>
    <row r="28" spans="1:5" ht="18.75" customHeight="1" x14ac:dyDescent="0.25">
      <c r="A28" s="11" t="s">
        <v>69</v>
      </c>
      <c r="B28" s="12" t="s">
        <v>9</v>
      </c>
      <c r="C28" s="13">
        <v>4</v>
      </c>
      <c r="D28" s="14">
        <v>0</v>
      </c>
      <c r="E28" s="15">
        <f t="shared" ref="E28:E34" si="2">ROUND(C28*D28,2)</f>
        <v>0</v>
      </c>
    </row>
    <row r="29" spans="1:5" x14ac:dyDescent="0.25">
      <c r="A29" s="11" t="s">
        <v>70</v>
      </c>
      <c r="B29" s="12" t="s">
        <v>20</v>
      </c>
      <c r="C29" s="13">
        <v>8</v>
      </c>
      <c r="D29" s="14">
        <v>0</v>
      </c>
      <c r="E29" s="15">
        <f t="shared" si="2"/>
        <v>0</v>
      </c>
    </row>
    <row r="30" spans="1:5" ht="16.5" customHeight="1" x14ac:dyDescent="0.25">
      <c r="A30" s="11" t="s">
        <v>71</v>
      </c>
      <c r="B30" s="12" t="s">
        <v>20</v>
      </c>
      <c r="C30" s="13">
        <v>12</v>
      </c>
      <c r="D30" s="14">
        <v>0</v>
      </c>
      <c r="E30" s="15">
        <f t="shared" si="2"/>
        <v>0</v>
      </c>
    </row>
    <row r="31" spans="1:5" ht="21.75" customHeight="1" x14ac:dyDescent="0.25">
      <c r="A31" s="11" t="s">
        <v>72</v>
      </c>
      <c r="B31" s="12" t="s">
        <v>20</v>
      </c>
      <c r="C31" s="13">
        <v>6</v>
      </c>
      <c r="D31" s="14">
        <v>0</v>
      </c>
      <c r="E31" s="15">
        <f t="shared" si="2"/>
        <v>0</v>
      </c>
    </row>
    <row r="32" spans="1:5" x14ac:dyDescent="0.25">
      <c r="A32" s="11" t="s">
        <v>50</v>
      </c>
      <c r="B32" s="12" t="s">
        <v>51</v>
      </c>
      <c r="C32" s="13">
        <v>420</v>
      </c>
      <c r="D32" s="14">
        <v>0</v>
      </c>
      <c r="E32" s="15">
        <f t="shared" si="2"/>
        <v>0</v>
      </c>
    </row>
    <row r="33" spans="1:5" ht="15" customHeight="1" x14ac:dyDescent="0.25">
      <c r="A33" s="11" t="s">
        <v>73</v>
      </c>
      <c r="B33" s="12" t="s">
        <v>20</v>
      </c>
      <c r="C33" s="13">
        <v>16</v>
      </c>
      <c r="D33" s="14">
        <v>0</v>
      </c>
      <c r="E33" s="15">
        <f t="shared" si="2"/>
        <v>0</v>
      </c>
    </row>
    <row r="34" spans="1:5" ht="19.5" customHeight="1" x14ac:dyDescent="0.25">
      <c r="A34" s="11" t="s">
        <v>23</v>
      </c>
      <c r="B34" s="12" t="s">
        <v>20</v>
      </c>
      <c r="C34" s="16">
        <v>2</v>
      </c>
      <c r="D34" s="17">
        <v>0</v>
      </c>
      <c r="E34" s="18">
        <f t="shared" si="2"/>
        <v>0</v>
      </c>
    </row>
    <row r="35" spans="1:5" x14ac:dyDescent="0.25">
      <c r="A35" s="19"/>
      <c r="B35" s="20"/>
      <c r="C35" s="21"/>
      <c r="D35" s="22"/>
      <c r="E35" s="23"/>
    </row>
    <row r="36" spans="1:5" x14ac:dyDescent="0.25">
      <c r="A36" s="24" t="s">
        <v>84</v>
      </c>
      <c r="B36" s="25"/>
      <c r="C36" s="26"/>
      <c r="D36" s="26"/>
      <c r="E36" s="27">
        <f>E7+E9+E19+E23+E27</f>
        <v>0</v>
      </c>
    </row>
  </sheetData>
  <mergeCells count="4">
    <mergeCell ref="A1:E1"/>
    <mergeCell ref="A2:E2"/>
    <mergeCell ref="A3:E3"/>
    <mergeCell ref="A4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A0F5-BF68-4ECA-A94E-6A7A03BEFB58}">
  <dimension ref="A1:E28"/>
  <sheetViews>
    <sheetView tabSelected="1" workbookViewId="0">
      <selection activeCell="C6" sqref="C6:E6"/>
    </sheetView>
  </sheetViews>
  <sheetFormatPr defaultColWidth="9.140625" defaultRowHeight="15" x14ac:dyDescent="0.25"/>
  <cols>
    <col min="1" max="1" width="37.7109375" style="1" customWidth="1"/>
    <col min="2" max="2" width="5.5703125" style="1" customWidth="1"/>
    <col min="3" max="3" width="10.7109375" style="1" customWidth="1"/>
    <col min="4" max="4" width="9.140625" style="1"/>
    <col min="5" max="5" width="13.85546875" style="1" customWidth="1"/>
    <col min="6" max="16384" width="9.140625" style="1"/>
  </cols>
  <sheetData>
    <row r="1" spans="1:5" ht="15.75" x14ac:dyDescent="0.25">
      <c r="A1" s="61"/>
      <c r="B1" s="61"/>
      <c r="C1" s="61"/>
      <c r="D1" s="61"/>
      <c r="E1" s="61"/>
    </row>
    <row r="2" spans="1:5" x14ac:dyDescent="0.25">
      <c r="A2" s="62" t="s">
        <v>0</v>
      </c>
      <c r="B2" s="62"/>
      <c r="C2" s="62"/>
      <c r="D2" s="62"/>
      <c r="E2" s="62"/>
    </row>
    <row r="3" spans="1:5" x14ac:dyDescent="0.25">
      <c r="A3" s="63" t="s">
        <v>1</v>
      </c>
      <c r="B3" s="63"/>
      <c r="C3" s="63"/>
      <c r="D3" s="63"/>
      <c r="E3" s="63"/>
    </row>
    <row r="4" spans="1:5" x14ac:dyDescent="0.25">
      <c r="A4" s="64" t="s">
        <v>2</v>
      </c>
      <c r="B4" s="64"/>
      <c r="C4" s="64"/>
      <c r="D4" s="64"/>
      <c r="E4" s="64"/>
    </row>
    <row r="5" spans="1:5" x14ac:dyDescent="0.25">
      <c r="A5" s="2"/>
      <c r="B5" s="3"/>
      <c r="C5" s="4"/>
      <c r="D5" s="4"/>
      <c r="E5" s="4"/>
    </row>
    <row r="6" spans="1:5" x14ac:dyDescent="0.25">
      <c r="A6" s="5" t="s">
        <v>3</v>
      </c>
      <c r="B6" s="6" t="s">
        <v>4</v>
      </c>
      <c r="C6" s="6" t="s">
        <v>5</v>
      </c>
      <c r="D6" s="65" t="s">
        <v>6</v>
      </c>
      <c r="E6" s="6" t="s">
        <v>83</v>
      </c>
    </row>
    <row r="7" spans="1:5" x14ac:dyDescent="0.25">
      <c r="A7" s="7" t="s">
        <v>7</v>
      </c>
      <c r="B7" s="8"/>
      <c r="C7" s="9"/>
      <c r="D7" s="10"/>
      <c r="E7" s="10">
        <f>E8+E9</f>
        <v>0</v>
      </c>
    </row>
    <row r="8" spans="1:5" x14ac:dyDescent="0.25">
      <c r="A8" s="11" t="s">
        <v>8</v>
      </c>
      <c r="B8" s="12" t="s">
        <v>9</v>
      </c>
      <c r="C8" s="13">
        <v>1</v>
      </c>
      <c r="D8" s="14">
        <v>0</v>
      </c>
      <c r="E8" s="15">
        <f t="shared" ref="E8:E16" si="0">ROUND(C8*D8,2)</f>
        <v>0</v>
      </c>
    </row>
    <row r="9" spans="1:5" x14ac:dyDescent="0.25">
      <c r="A9" s="11" t="s">
        <v>10</v>
      </c>
      <c r="B9" s="12" t="s">
        <v>9</v>
      </c>
      <c r="C9" s="13">
        <v>1</v>
      </c>
      <c r="D9" s="14">
        <v>0</v>
      </c>
      <c r="E9" s="15">
        <f t="shared" si="0"/>
        <v>0</v>
      </c>
    </row>
    <row r="10" spans="1:5" x14ac:dyDescent="0.25">
      <c r="A10" s="7" t="s">
        <v>24</v>
      </c>
      <c r="B10" s="8"/>
      <c r="C10" s="9"/>
      <c r="D10" s="10"/>
      <c r="E10" s="10">
        <f>E11+E12+E13+E14+E15+E16</f>
        <v>0</v>
      </c>
    </row>
    <row r="11" spans="1:5" x14ac:dyDescent="0.25">
      <c r="A11" s="11" t="s">
        <v>25</v>
      </c>
      <c r="B11" s="12" t="s">
        <v>9</v>
      </c>
      <c r="C11" s="13">
        <v>1</v>
      </c>
      <c r="D11" s="14">
        <v>0</v>
      </c>
      <c r="E11" s="15">
        <f t="shared" si="0"/>
        <v>0</v>
      </c>
    </row>
    <row r="12" spans="1:5" x14ac:dyDescent="0.25">
      <c r="A12" s="11" t="s">
        <v>26</v>
      </c>
      <c r="B12" s="12" t="s">
        <v>9</v>
      </c>
      <c r="C12" s="13">
        <v>1</v>
      </c>
      <c r="D12" s="14">
        <v>0</v>
      </c>
      <c r="E12" s="15">
        <f t="shared" si="0"/>
        <v>0</v>
      </c>
    </row>
    <row r="13" spans="1:5" x14ac:dyDescent="0.25">
      <c r="A13" s="11" t="s">
        <v>27</v>
      </c>
      <c r="B13" s="12" t="s">
        <v>9</v>
      </c>
      <c r="C13" s="13">
        <v>1</v>
      </c>
      <c r="D13" s="14">
        <v>0</v>
      </c>
      <c r="E13" s="15">
        <f t="shared" si="0"/>
        <v>0</v>
      </c>
    </row>
    <row r="14" spans="1:5" x14ac:dyDescent="0.25">
      <c r="A14" s="11" t="s">
        <v>11</v>
      </c>
      <c r="B14" s="12" t="s">
        <v>20</v>
      </c>
      <c r="C14" s="13">
        <v>16</v>
      </c>
      <c r="D14" s="14">
        <v>0</v>
      </c>
      <c r="E14" s="15">
        <f t="shared" si="0"/>
        <v>0</v>
      </c>
    </row>
    <row r="15" spans="1:5" ht="22.5" x14ac:dyDescent="0.25">
      <c r="A15" s="11" t="s">
        <v>12</v>
      </c>
      <c r="B15" s="12" t="s">
        <v>20</v>
      </c>
      <c r="C15" s="13">
        <v>2</v>
      </c>
      <c r="D15" s="14">
        <v>0</v>
      </c>
      <c r="E15" s="15">
        <f t="shared" si="0"/>
        <v>0</v>
      </c>
    </row>
    <row r="16" spans="1:5" ht="28.9" customHeight="1" x14ac:dyDescent="0.25">
      <c r="A16" s="11" t="s">
        <v>13</v>
      </c>
      <c r="B16" s="12" t="s">
        <v>16</v>
      </c>
      <c r="C16" s="13">
        <v>1</v>
      </c>
      <c r="D16" s="14">
        <v>0</v>
      </c>
      <c r="E16" s="15">
        <f t="shared" si="0"/>
        <v>0</v>
      </c>
    </row>
    <row r="17" spans="1:5" x14ac:dyDescent="0.25">
      <c r="A17" s="7" t="s">
        <v>14</v>
      </c>
      <c r="B17" s="8"/>
      <c r="C17" s="9"/>
      <c r="D17" s="10"/>
      <c r="E17" s="10">
        <f>SUMIF(P18:P19,"&lt;&gt;NOR",E18:E19)</f>
        <v>0</v>
      </c>
    </row>
    <row r="18" spans="1:5" x14ac:dyDescent="0.25">
      <c r="A18" s="11" t="s">
        <v>15</v>
      </c>
      <c r="B18" s="12" t="s">
        <v>16</v>
      </c>
      <c r="C18" s="13">
        <v>1</v>
      </c>
      <c r="D18" s="14">
        <v>0</v>
      </c>
      <c r="E18" s="15">
        <f>ROUND(C18*D18,2)</f>
        <v>0</v>
      </c>
    </row>
    <row r="19" spans="1:5" x14ac:dyDescent="0.25">
      <c r="A19" s="11" t="s">
        <v>17</v>
      </c>
      <c r="B19" s="12" t="s">
        <v>9</v>
      </c>
      <c r="C19" s="13">
        <v>1</v>
      </c>
      <c r="D19" s="14">
        <v>0</v>
      </c>
      <c r="E19" s="15">
        <f>ROUND(C19*D19,2)</f>
        <v>0</v>
      </c>
    </row>
    <row r="20" spans="1:5" x14ac:dyDescent="0.25">
      <c r="A20" s="7" t="s">
        <v>18</v>
      </c>
      <c r="B20" s="8"/>
      <c r="C20" s="9"/>
      <c r="D20" s="10"/>
      <c r="E20" s="10">
        <f>SUMIF(P21:P25,"&lt;&gt;NOR",E21:E25)</f>
        <v>0</v>
      </c>
    </row>
    <row r="21" spans="1:5" x14ac:dyDescent="0.25">
      <c r="A21" s="11" t="s">
        <v>19</v>
      </c>
      <c r="B21" s="12" t="s">
        <v>20</v>
      </c>
      <c r="C21" s="13">
        <v>9</v>
      </c>
      <c r="D21" s="14">
        <v>0</v>
      </c>
      <c r="E21" s="15">
        <f t="shared" ref="E21:E25" si="1">ROUND(C21*D21,2)</f>
        <v>0</v>
      </c>
    </row>
    <row r="22" spans="1:5" ht="22.5" x14ac:dyDescent="0.25">
      <c r="A22" s="11" t="s">
        <v>21</v>
      </c>
      <c r="B22" s="12" t="s">
        <v>20</v>
      </c>
      <c r="C22" s="13">
        <v>36</v>
      </c>
      <c r="D22" s="14">
        <v>0</v>
      </c>
      <c r="E22" s="15">
        <f t="shared" si="1"/>
        <v>0</v>
      </c>
    </row>
    <row r="23" spans="1:5" x14ac:dyDescent="0.25">
      <c r="A23" s="11" t="s">
        <v>22</v>
      </c>
      <c r="B23" s="12" t="s">
        <v>20</v>
      </c>
      <c r="C23" s="13">
        <v>8</v>
      </c>
      <c r="D23" s="14">
        <v>0</v>
      </c>
      <c r="E23" s="15">
        <f t="shared" si="1"/>
        <v>0</v>
      </c>
    </row>
    <row r="24" spans="1:5" x14ac:dyDescent="0.25">
      <c r="A24" s="11" t="s">
        <v>50</v>
      </c>
      <c r="B24" s="12" t="s">
        <v>51</v>
      </c>
      <c r="C24" s="13">
        <v>210</v>
      </c>
      <c r="D24" s="14">
        <v>0</v>
      </c>
      <c r="E24" s="15">
        <f t="shared" si="1"/>
        <v>0</v>
      </c>
    </row>
    <row r="25" spans="1:5" x14ac:dyDescent="0.25">
      <c r="A25" s="11" t="s">
        <v>23</v>
      </c>
      <c r="B25" s="12" t="s">
        <v>20</v>
      </c>
      <c r="C25" s="16">
        <v>8</v>
      </c>
      <c r="D25" s="17">
        <v>0</v>
      </c>
      <c r="E25" s="18">
        <f t="shared" si="1"/>
        <v>0</v>
      </c>
    </row>
    <row r="26" spans="1:5" ht="18" customHeight="1" x14ac:dyDescent="0.25">
      <c r="A26" s="19"/>
      <c r="B26" s="20"/>
      <c r="C26" s="21"/>
      <c r="D26" s="22"/>
      <c r="E26" s="23"/>
    </row>
    <row r="27" spans="1:5" x14ac:dyDescent="0.25">
      <c r="A27" s="24" t="s">
        <v>84</v>
      </c>
      <c r="B27" s="25"/>
      <c r="C27" s="26"/>
      <c r="D27" s="26"/>
      <c r="E27" s="27">
        <f>E7+E10+E17+E20</f>
        <v>0</v>
      </c>
    </row>
    <row r="28" spans="1:5" x14ac:dyDescent="0.25">
      <c r="A28" s="28"/>
      <c r="B28" s="29"/>
      <c r="C28" s="30"/>
      <c r="D28" s="30"/>
      <c r="E28" s="30"/>
    </row>
  </sheetData>
  <mergeCells count="4">
    <mergeCell ref="A1:E1"/>
    <mergeCell ref="A2:E2"/>
    <mergeCell ref="A3:E3"/>
    <mergeCell ref="A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DF9E-DD17-443C-93FE-E8E70A23B431}">
  <dimension ref="A1:A22"/>
  <sheetViews>
    <sheetView workbookViewId="0">
      <selection activeCell="A26" sqref="A26"/>
    </sheetView>
  </sheetViews>
  <sheetFormatPr defaultRowHeight="15" x14ac:dyDescent="0.25"/>
  <cols>
    <col min="1" max="1" width="123.28515625" customWidth="1"/>
  </cols>
  <sheetData>
    <row r="1" spans="1:1" x14ac:dyDescent="0.25">
      <c r="A1" s="3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Průvodní list</vt:lpstr>
      <vt:lpstr>Integrace kompresorů do MaR</vt:lpstr>
      <vt:lpstr>Rozšíření dispečinku</vt:lpstr>
      <vt:lpstr>Konf. 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K</dc:creator>
  <cp:lastModifiedBy>Vladimíra Nězgodová</cp:lastModifiedBy>
  <dcterms:created xsi:type="dcterms:W3CDTF">2024-06-13T04:05:29Z</dcterms:created>
  <dcterms:modified xsi:type="dcterms:W3CDTF">2024-10-31T12:15:36Z</dcterms:modified>
</cp:coreProperties>
</file>