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281" windowWidth="19440" windowHeight="8190" activeTab="0"/>
  </bookViews>
  <sheets>
    <sheet name="Pokyny pro vyplnění" sheetId="1" r:id="rId1"/>
    <sheet name="Nabídkový soubor" sheetId="2" r:id="rId2"/>
  </sheets>
  <definedNames>
    <definedName name="_xlnm.Print_Area" localSheetId="1">'Nabídkový soubor'!$A$1:$K$116</definedName>
  </definedNames>
  <calcPr fullCalcOnLoad="1"/>
</workbook>
</file>

<file path=xl/comments2.xml><?xml version="1.0" encoding="utf-8"?>
<comments xmlns="http://schemas.openxmlformats.org/spreadsheetml/2006/main">
  <authors>
    <author>Jitka Babišová</author>
    <author>Myšková Alice</author>
  </authors>
  <commentList>
    <comment ref="I10" authorId="0">
      <text>
        <r>
          <rPr>
            <b/>
            <sz val="9"/>
            <rFont val="Tahoma"/>
            <family val="2"/>
          </rPr>
          <t>Jitka Babišová:</t>
        </r>
        <r>
          <rPr>
            <sz val="9"/>
            <rFont val="Tahoma"/>
            <family val="2"/>
          </rPr>
          <t xml:space="preserve">
Počet provolaných minut nad rámec volných minut.</t>
        </r>
      </text>
    </comment>
    <comment ref="I18" authorId="0">
      <text>
        <r>
          <rPr>
            <sz val="9"/>
            <rFont val="Tahoma"/>
            <family val="2"/>
          </rPr>
          <t>Počet provolaných minut nad rámec volných minut.</t>
        </r>
      </text>
    </comment>
    <comment ref="I26" authorId="0">
      <text>
        <r>
          <rPr>
            <sz val="9"/>
            <rFont val="Tahoma"/>
            <family val="2"/>
          </rPr>
          <t>Počet provolaných minut nad rámec volných minut.</t>
        </r>
      </text>
    </comment>
    <comment ref="I43" authorId="0">
      <text>
        <r>
          <rPr>
            <sz val="9"/>
            <rFont val="Tahoma"/>
            <family val="2"/>
          </rPr>
          <t>Počet provolaných minut nad rámec volných minut.</t>
        </r>
      </text>
    </comment>
    <comment ref="I34" authorId="0">
      <text>
        <r>
          <rPr>
            <sz val="9"/>
            <rFont val="Tahoma"/>
            <family val="2"/>
          </rPr>
          <t>Počet provolaných minut nad rámec volných minut.</t>
        </r>
      </text>
    </comment>
    <comment ref="I15" authorId="1">
      <text>
        <r>
          <rPr>
            <b/>
            <sz val="9"/>
            <rFont val="Tahoma"/>
            <family val="2"/>
          </rPr>
          <t>Myšková Alice:</t>
        </r>
        <r>
          <rPr>
            <sz val="9"/>
            <rFont val="Tahoma"/>
            <family val="2"/>
          </rPr>
          <t xml:space="preserve">
Počet zaslaných SMS nad rámec volných SMS</t>
        </r>
      </text>
    </comment>
    <comment ref="I23" authorId="1">
      <text>
        <r>
          <rPr>
            <b/>
            <sz val="9"/>
            <rFont val="Tahoma"/>
            <family val="2"/>
          </rPr>
          <t>Myšková Alice:</t>
        </r>
        <r>
          <rPr>
            <sz val="9"/>
            <rFont val="Tahoma"/>
            <family val="2"/>
          </rPr>
          <t xml:space="preserve">
Počet zaslaných SMS nad rámec volných SMS</t>
        </r>
      </text>
    </comment>
    <comment ref="I31" authorId="1">
      <text>
        <r>
          <rPr>
            <b/>
            <sz val="9"/>
            <rFont val="Tahoma"/>
            <family val="2"/>
          </rPr>
          <t>Myšková Alice:</t>
        </r>
        <r>
          <rPr>
            <sz val="9"/>
            <rFont val="Tahoma"/>
            <family val="2"/>
          </rPr>
          <t xml:space="preserve">
Počet zaslaných SMS nad rámec volných SMS</t>
        </r>
      </text>
    </comment>
    <comment ref="I39" authorId="1">
      <text>
        <r>
          <rPr>
            <b/>
            <sz val="9"/>
            <rFont val="Tahoma"/>
            <family val="2"/>
          </rPr>
          <t>Myšková Alice:</t>
        </r>
        <r>
          <rPr>
            <sz val="9"/>
            <rFont val="Tahoma"/>
            <family val="2"/>
          </rPr>
          <t xml:space="preserve">
Počet zaslaných SMS nad rámec volných SMS</t>
        </r>
      </text>
    </comment>
    <comment ref="I48" authorId="1">
      <text>
        <r>
          <rPr>
            <b/>
            <sz val="9"/>
            <rFont val="Tahoma"/>
            <family val="2"/>
          </rPr>
          <t>Myšková Alice:</t>
        </r>
        <r>
          <rPr>
            <sz val="9"/>
            <rFont val="Tahoma"/>
            <family val="2"/>
          </rPr>
          <t xml:space="preserve">
Počet zaslaných SMS nad rámec volných SMS</t>
        </r>
      </text>
    </comment>
  </commentList>
</comments>
</file>

<file path=xl/sharedStrings.xml><?xml version="1.0" encoding="utf-8"?>
<sst xmlns="http://schemas.openxmlformats.org/spreadsheetml/2006/main" count="233" uniqueCount="81">
  <si>
    <t>Hlasové tarify</t>
  </si>
  <si>
    <t>Tarif 1</t>
  </si>
  <si>
    <t>neomezené volání:</t>
  </si>
  <si>
    <t>ČR pevné sítě</t>
  </si>
  <si>
    <t>ČR vlastní mobilní síť</t>
  </si>
  <si>
    <t>ČR ostatní sítě</t>
  </si>
  <si>
    <t>internet v mobilu</t>
  </si>
  <si>
    <t>Název tarifu</t>
  </si>
  <si>
    <t>Nabídková cena v Kč bez DPH</t>
  </si>
  <si>
    <t>Zákonná sazba DPH</t>
  </si>
  <si>
    <t>Nabídková cena v Kč včetně DPH</t>
  </si>
  <si>
    <t>Počet SIM</t>
  </si>
  <si>
    <t>Počet jednotek za měsíc</t>
  </si>
  <si>
    <t>Cena celkem v Kč bez DPH za 24 měsíců</t>
  </si>
  <si>
    <t>Tarif 2</t>
  </si>
  <si>
    <t>cena tarifu/měsíc</t>
  </si>
  <si>
    <t>cena minuty v Kč nad limit volných minut</t>
  </si>
  <si>
    <t>300 volných min</t>
  </si>
  <si>
    <t>100 volných min</t>
  </si>
  <si>
    <t>Tarif 4</t>
  </si>
  <si>
    <t>30 volných min</t>
  </si>
  <si>
    <t>Cena celkem v Kč včetně DPH</t>
  </si>
  <si>
    <t>Slovensko</t>
  </si>
  <si>
    <t>Rakousko</t>
  </si>
  <si>
    <t>Německo</t>
  </si>
  <si>
    <t>Velká Británie</t>
  </si>
  <si>
    <t>Ostatní státy EU</t>
  </si>
  <si>
    <t>Evropské státy mimo EU</t>
  </si>
  <si>
    <t>Ruská federace</t>
  </si>
  <si>
    <t>USA</t>
  </si>
  <si>
    <t>Ostatní státy</t>
  </si>
  <si>
    <t>cena minuty v Kč bez DPH/min</t>
  </si>
  <si>
    <t>-</t>
  </si>
  <si>
    <t>Roaming - odchozí</t>
  </si>
  <si>
    <t>Mezinárodní hovory</t>
  </si>
  <si>
    <t>Roaming - příchozí</t>
  </si>
  <si>
    <t>IČ:</t>
  </si>
  <si>
    <t>Název/jméno:</t>
  </si>
  <si>
    <t>Sídlo/místo podnikání:</t>
  </si>
  <si>
    <t>Pokyny pro vyplnění nabídkového souboru:</t>
  </si>
  <si>
    <t>1.</t>
  </si>
  <si>
    <t>2.</t>
  </si>
  <si>
    <t>3.</t>
  </si>
  <si>
    <t>4.</t>
  </si>
  <si>
    <t>5.</t>
  </si>
  <si>
    <t>6.</t>
  </si>
  <si>
    <t>Uchazeč je povinen vyplnit své identifikační údaje.</t>
  </si>
  <si>
    <t>Uchazeč není oprávněn jakkoliv zasahovat do struktury dat uvedené v nabídkovém souboru. Porušení této podmínky je považováno za nedodržení zadávacích podmínek, nabídka bude vyřazena a uchazeč vyloučen z další účasti v zadávacím řízení.</t>
  </si>
  <si>
    <t>Uchazeč je povinen vyplnit všechny položky, jejichž vyplnění se předpokládá. Porušení této podmínky je považováno za nedodržení zadávacích podmínek, nabídka bude vyřazena a uchazeč vyloučen z další účasti v zadávacím řízení.</t>
  </si>
  <si>
    <t>Vyplněný nabídkový soubor v xls formátu uchazeč uloží na CD/DVD a předloží jako součást nabídky.</t>
  </si>
  <si>
    <t>Identifikační údaje uchazeče:</t>
  </si>
  <si>
    <t>Vyplněný nabídkový soubor bude podepsán osobou oprávněnou jednat jménem či za uchazeče a začleněn do nabídky. Netýká se těchto pokynů.</t>
  </si>
  <si>
    <t>z toho hlasové služby</t>
  </si>
  <si>
    <t>z toho datové služby</t>
  </si>
  <si>
    <t>z toho roaming</t>
  </si>
  <si>
    <t>Uvedené jednotky za měsíc jsou pouze orientační a jejich počet se předpokládá pro všechny dosavadní SIM karty zadavatele.</t>
  </si>
  <si>
    <t>Níže uvedené ceny platí pro všechny tarify.</t>
  </si>
  <si>
    <t>Tarif s FUP (omezený)</t>
  </si>
  <si>
    <t>Cena za 12 měsíců v Kč bez DPH</t>
  </si>
  <si>
    <t>Nabídková cena celkem v Kč bez DPH</t>
  </si>
  <si>
    <t>FUP max 3 GB/měsíc</t>
  </si>
  <si>
    <t>FUP 200 MB/měsíc</t>
  </si>
  <si>
    <t>teoretická rychlost 1024 kbit/s, minimální reálná rychlost nesmí klesnout pod 100 kbit/s</t>
  </si>
  <si>
    <t>Podpis osoby oprávněné jednat jménem či za uchazeče …………………………..</t>
  </si>
  <si>
    <r>
      <t xml:space="preserve">Uchazeč je povinen vyplňovat </t>
    </r>
    <r>
      <rPr>
        <b/>
        <sz val="11"/>
        <color indexed="8"/>
        <rFont val="Calibri"/>
        <family val="2"/>
      </rPr>
      <t>pouze zeleně podbarvené buňky</t>
    </r>
    <r>
      <rPr>
        <sz val="11"/>
        <color theme="1"/>
        <rFont val="Calibri"/>
        <family val="2"/>
      </rPr>
      <t>.</t>
    </r>
  </si>
  <si>
    <t>V</t>
  </si>
  <si>
    <t>Dne</t>
  </si>
  <si>
    <t>Tarif 3a</t>
  </si>
  <si>
    <t>Tarif 3b</t>
  </si>
  <si>
    <t>100 volných SMS k jakémukoliv operátorovi:</t>
  </si>
  <si>
    <t>50 volných SMS k jakémukoliv operátorovi:</t>
  </si>
  <si>
    <t>cena 1 SMS nad rámec volných SMS</t>
  </si>
  <si>
    <t>Dodatečnou informací č. 1 ze dne 30.10.2012 byla doplněna data k původní zadávací dokumentaci ze dne 12.10.2012</t>
  </si>
  <si>
    <t>Uvedené doplněné informace jsou zaznamenány bleděmodrou barvou.</t>
  </si>
  <si>
    <t>Datové služby - poskytovány v ČR</t>
  </si>
  <si>
    <t>Uvedená informace je zaznamenána oranžovou barvou.</t>
  </si>
  <si>
    <t>Dodatečnou informací č. 2 ze dne 02.11.2012 byla změněna charakteristika požadované Datové služby, pouze na poskytování v ČR. Viz text Dodatečné informace č. 2</t>
  </si>
  <si>
    <t>FUP max 30 GB/měsíc</t>
  </si>
  <si>
    <t>Dodatečnou informací č. 3 ze dne 12.11.2012 byla definována konkrétní hodnota velikosti objemu datových služeb FUP. Viz text Dodatečné informace č. 3</t>
  </si>
  <si>
    <t>Uvedená informace je zaznamenána žlutou barvou.</t>
  </si>
  <si>
    <t>Dodatečnou informací č. 4 ze dne 15.11.2012 byla vypuštěna služba "sledování vozidel", a kalkulace za tuto službu. A upřesněno účtování časových jednotek. Viz text Dodatečné informace č.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</si>
</sst>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9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8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9" fillId="0" borderId="15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4" fontId="39" fillId="0" borderId="0" xfId="0" applyNumberFormat="1" applyFont="1" applyBorder="1" applyAlignment="1">
      <alignment/>
    </xf>
    <xf numFmtId="9" fontId="39" fillId="0" borderId="0" xfId="0" applyNumberFormat="1" applyFont="1" applyBorder="1" applyAlignment="1">
      <alignment/>
    </xf>
    <xf numFmtId="0" fontId="39" fillId="0" borderId="10" xfId="0" applyNumberFormat="1" applyFont="1" applyBorder="1" applyAlignment="1">
      <alignment/>
    </xf>
    <xf numFmtId="0" fontId="39" fillId="0" borderId="0" xfId="0" applyNumberFormat="1" applyFont="1" applyBorder="1" applyAlignment="1">
      <alignment/>
    </xf>
    <xf numFmtId="4" fontId="40" fillId="0" borderId="21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39" fillId="0" borderId="0" xfId="0" applyNumberFormat="1" applyFont="1" applyAlignment="1">
      <alignment/>
    </xf>
    <xf numFmtId="4" fontId="40" fillId="0" borderId="0" xfId="0" applyNumberFormat="1" applyFont="1" applyBorder="1" applyAlignment="1">
      <alignment/>
    </xf>
    <xf numFmtId="4" fontId="39" fillId="0" borderId="22" xfId="0" applyNumberFormat="1" applyFont="1" applyBorder="1" applyAlignment="1">
      <alignment/>
    </xf>
    <xf numFmtId="4" fontId="39" fillId="0" borderId="23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17" xfId="0" applyFont="1" applyBorder="1" applyAlignment="1">
      <alignment/>
    </xf>
    <xf numFmtId="0" fontId="39" fillId="0" borderId="17" xfId="0" applyFont="1" applyBorder="1" applyAlignment="1">
      <alignment vertical="center" wrapText="1"/>
    </xf>
    <xf numFmtId="0" fontId="40" fillId="0" borderId="10" xfId="0" applyFont="1" applyBorder="1" applyAlignment="1" applyProtection="1">
      <alignment/>
      <protection locked="0"/>
    </xf>
    <xf numFmtId="4" fontId="39" fillId="0" borderId="10" xfId="0" applyNumberFormat="1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right"/>
      <protection locked="0"/>
    </xf>
    <xf numFmtId="0" fontId="39" fillId="0" borderId="0" xfId="0" applyFont="1" applyAlignment="1">
      <alignment horizontal="left"/>
    </xf>
    <xf numFmtId="0" fontId="41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39" fillId="0" borderId="14" xfId="0" applyFont="1" applyBorder="1" applyAlignment="1">
      <alignment vertical="center" wrapText="1"/>
    </xf>
    <xf numFmtId="9" fontId="39" fillId="0" borderId="14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4" fontId="39" fillId="0" borderId="11" xfId="0" applyNumberFormat="1" applyFont="1" applyBorder="1" applyAlignment="1">
      <alignment/>
    </xf>
    <xf numFmtId="4" fontId="39" fillId="0" borderId="24" xfId="0" applyNumberFormat="1" applyFont="1" applyBorder="1" applyAlignment="1">
      <alignment/>
    </xf>
    <xf numFmtId="0" fontId="39" fillId="8" borderId="25" xfId="0" applyFont="1" applyFill="1" applyBorder="1" applyAlignment="1">
      <alignment/>
    </xf>
    <xf numFmtId="0" fontId="40" fillId="13" borderId="0" xfId="0" applyFont="1" applyFill="1" applyAlignment="1">
      <alignment/>
    </xf>
    <xf numFmtId="0" fontId="39" fillId="13" borderId="0" xfId="0" applyFont="1" applyFill="1" applyAlignment="1">
      <alignment/>
    </xf>
    <xf numFmtId="0" fontId="0" fillId="8" borderId="0" xfId="0" applyFill="1" applyAlignment="1">
      <alignment/>
    </xf>
    <xf numFmtId="0" fontId="0" fillId="3" borderId="0" xfId="0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9" fillId="0" borderId="14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 applyProtection="1">
      <alignment horizontal="center"/>
      <protection locked="0"/>
    </xf>
    <xf numFmtId="0" fontId="39" fillId="0" borderId="28" xfId="0" applyFont="1" applyBorder="1" applyAlignment="1" applyProtection="1">
      <alignment horizontal="center"/>
      <protection locked="0"/>
    </xf>
    <xf numFmtId="0" fontId="39" fillId="8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8" borderId="25" xfId="0" applyFill="1" applyBorder="1" applyAlignment="1">
      <alignment/>
    </xf>
    <xf numFmtId="0" fontId="39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27"/>
  <sheetViews>
    <sheetView showGridLines="0" tabSelected="1" zoomScalePageLayoutView="0" workbookViewId="0" topLeftCell="A1">
      <selection activeCell="K35" sqref="K35"/>
    </sheetView>
  </sheetViews>
  <sheetFormatPr defaultColWidth="9.140625" defaultRowHeight="15"/>
  <sheetData>
    <row r="1" ht="15">
      <c r="A1" s="3" t="s">
        <v>39</v>
      </c>
    </row>
    <row r="3" spans="1:10" ht="15">
      <c r="A3" s="33" t="s">
        <v>40</v>
      </c>
      <c r="B3" s="70" t="s">
        <v>64</v>
      </c>
      <c r="C3" s="70"/>
      <c r="D3" s="70"/>
      <c r="E3" s="70"/>
      <c r="F3" s="70"/>
      <c r="G3" s="70"/>
      <c r="H3" s="70"/>
      <c r="I3" s="70"/>
      <c r="J3" s="71"/>
    </row>
    <row r="4" spans="1:10" ht="15">
      <c r="A4" s="34" t="s">
        <v>41</v>
      </c>
      <c r="B4" s="72" t="s">
        <v>46</v>
      </c>
      <c r="C4" s="72"/>
      <c r="D4" s="72"/>
      <c r="E4" s="72"/>
      <c r="F4" s="72"/>
      <c r="G4" s="72"/>
      <c r="H4" s="72"/>
      <c r="I4" s="72"/>
      <c r="J4" s="73"/>
    </row>
    <row r="5" spans="1:10" ht="15" customHeight="1">
      <c r="A5" s="68" t="s">
        <v>42</v>
      </c>
      <c r="B5" s="74" t="s">
        <v>47</v>
      </c>
      <c r="C5" s="74"/>
      <c r="D5" s="74"/>
      <c r="E5" s="74"/>
      <c r="F5" s="74"/>
      <c r="G5" s="74"/>
      <c r="H5" s="74"/>
      <c r="I5" s="74"/>
      <c r="J5" s="75"/>
    </row>
    <row r="6" spans="1:10" ht="15">
      <c r="A6" s="68"/>
      <c r="B6" s="74"/>
      <c r="C6" s="74"/>
      <c r="D6" s="74"/>
      <c r="E6" s="74"/>
      <c r="F6" s="74"/>
      <c r="G6" s="74"/>
      <c r="H6" s="74"/>
      <c r="I6" s="74"/>
      <c r="J6" s="75"/>
    </row>
    <row r="7" spans="1:10" ht="15">
      <c r="A7" s="68"/>
      <c r="B7" s="74"/>
      <c r="C7" s="74"/>
      <c r="D7" s="74"/>
      <c r="E7" s="74"/>
      <c r="F7" s="74"/>
      <c r="G7" s="74"/>
      <c r="H7" s="74"/>
      <c r="I7" s="74"/>
      <c r="J7" s="75"/>
    </row>
    <row r="8" spans="1:10" ht="15">
      <c r="A8" s="68" t="s">
        <v>43</v>
      </c>
      <c r="B8" s="74" t="s">
        <v>48</v>
      </c>
      <c r="C8" s="74"/>
      <c r="D8" s="74"/>
      <c r="E8" s="74"/>
      <c r="F8" s="74"/>
      <c r="G8" s="74"/>
      <c r="H8" s="74"/>
      <c r="I8" s="74"/>
      <c r="J8" s="75"/>
    </row>
    <row r="9" spans="1:10" ht="15">
      <c r="A9" s="68"/>
      <c r="B9" s="74"/>
      <c r="C9" s="74"/>
      <c r="D9" s="74"/>
      <c r="E9" s="74"/>
      <c r="F9" s="74"/>
      <c r="G9" s="74"/>
      <c r="H9" s="74"/>
      <c r="I9" s="74"/>
      <c r="J9" s="75"/>
    </row>
    <row r="10" spans="1:10" ht="15">
      <c r="A10" s="68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5">
      <c r="A11" s="68" t="s">
        <v>44</v>
      </c>
      <c r="B11" s="74" t="s">
        <v>51</v>
      </c>
      <c r="C11" s="74"/>
      <c r="D11" s="74"/>
      <c r="E11" s="74"/>
      <c r="F11" s="74"/>
      <c r="G11" s="74"/>
      <c r="H11" s="74"/>
      <c r="I11" s="74"/>
      <c r="J11" s="75"/>
    </row>
    <row r="12" spans="1:10" ht="15">
      <c r="A12" s="68"/>
      <c r="B12" s="74"/>
      <c r="C12" s="74"/>
      <c r="D12" s="74"/>
      <c r="E12" s="74"/>
      <c r="F12" s="74"/>
      <c r="G12" s="74"/>
      <c r="H12" s="74"/>
      <c r="I12" s="74"/>
      <c r="J12" s="75"/>
    </row>
    <row r="13" spans="1:10" ht="15">
      <c r="A13" s="68" t="s">
        <v>45</v>
      </c>
      <c r="B13" s="64" t="s">
        <v>49</v>
      </c>
      <c r="C13" s="64"/>
      <c r="D13" s="64"/>
      <c r="E13" s="64"/>
      <c r="F13" s="64"/>
      <c r="G13" s="64"/>
      <c r="H13" s="64"/>
      <c r="I13" s="64"/>
      <c r="J13" s="65"/>
    </row>
    <row r="14" spans="1:10" ht="15">
      <c r="A14" s="69"/>
      <c r="B14" s="66"/>
      <c r="C14" s="66"/>
      <c r="D14" s="66"/>
      <c r="E14" s="66"/>
      <c r="F14" s="66"/>
      <c r="G14" s="66"/>
      <c r="H14" s="66"/>
      <c r="I14" s="66"/>
      <c r="J14" s="67"/>
    </row>
    <row r="18" ht="15">
      <c r="A18" t="s">
        <v>72</v>
      </c>
    </row>
    <row r="19" s="60" customFormat="1" ht="15">
      <c r="A19" s="60" t="s">
        <v>73</v>
      </c>
    </row>
    <row r="21" ht="15">
      <c r="A21" t="s">
        <v>76</v>
      </c>
    </row>
    <row r="22" s="61" customFormat="1" ht="15">
      <c r="A22" s="61" t="s">
        <v>75</v>
      </c>
    </row>
    <row r="24" ht="15">
      <c r="A24" t="s">
        <v>78</v>
      </c>
    </row>
    <row r="25" s="62" customFormat="1" ht="15">
      <c r="A25" s="62" t="s">
        <v>79</v>
      </c>
    </row>
    <row r="27" ht="15">
      <c r="A27" t="s">
        <v>80</v>
      </c>
    </row>
  </sheetData>
  <sheetProtection/>
  <mergeCells count="10">
    <mergeCell ref="B13:J14"/>
    <mergeCell ref="A13:A14"/>
    <mergeCell ref="B3:J3"/>
    <mergeCell ref="B4:J4"/>
    <mergeCell ref="B5:J7"/>
    <mergeCell ref="B8:J10"/>
    <mergeCell ref="B11:J12"/>
    <mergeCell ref="A5:A7"/>
    <mergeCell ref="A8:A10"/>
    <mergeCell ref="A11:A12"/>
  </mergeCells>
  <printOptions/>
  <pageMargins left="0.53" right="0.43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Z115"/>
  <sheetViews>
    <sheetView showGridLines="0" view="pageLayout" zoomScaleNormal="75" workbookViewId="0" topLeftCell="A82">
      <selection activeCell="K113" sqref="K113"/>
    </sheetView>
  </sheetViews>
  <sheetFormatPr defaultColWidth="9.140625" defaultRowHeight="15"/>
  <cols>
    <col min="1" max="1" width="18.140625" style="1" bestFit="1" customWidth="1"/>
    <col min="2" max="2" width="19.28125" style="1" bestFit="1" customWidth="1"/>
    <col min="3" max="3" width="7.140625" style="1" customWidth="1"/>
    <col min="4" max="4" width="12.140625" style="1" customWidth="1"/>
    <col min="5" max="5" width="10.57421875" style="1" customWidth="1"/>
    <col min="6" max="6" width="9.140625" style="1" customWidth="1"/>
    <col min="7" max="7" width="10.421875" style="1" customWidth="1"/>
    <col min="8" max="10" width="9.140625" style="1" customWidth="1"/>
    <col min="11" max="11" width="11.7109375" style="1" customWidth="1"/>
    <col min="12" max="12" width="9.140625" style="1" customWidth="1"/>
    <col min="13" max="13" width="11.140625" style="1" customWidth="1"/>
    <col min="14" max="16384" width="9.140625" style="1" customWidth="1"/>
  </cols>
  <sheetData>
    <row r="1" spans="4:5" ht="12.75">
      <c r="D1" s="4"/>
      <c r="E1" s="4"/>
    </row>
    <row r="2" spans="1:5" ht="17.25" customHeight="1">
      <c r="A2" s="1" t="s">
        <v>50</v>
      </c>
      <c r="D2" s="78"/>
      <c r="E2" s="78"/>
    </row>
    <row r="3" spans="1:5" ht="17.25" customHeight="1">
      <c r="A3" s="1" t="s">
        <v>37</v>
      </c>
      <c r="D3" s="79"/>
      <c r="E3" s="79"/>
    </row>
    <row r="4" spans="1:5" ht="17.25" customHeight="1">
      <c r="A4" s="1" t="s">
        <v>38</v>
      </c>
      <c r="D4" s="79"/>
      <c r="E4" s="79"/>
    </row>
    <row r="5" spans="1:5" ht="17.25" customHeight="1">
      <c r="A5" s="1" t="s">
        <v>36</v>
      </c>
      <c r="D5" s="79"/>
      <c r="E5" s="79"/>
    </row>
    <row r="6" ht="12.75"/>
    <row r="7" ht="12.75"/>
    <row r="8" ht="12.75"/>
    <row r="9" ht="12.75">
      <c r="A9" s="2" t="s">
        <v>0</v>
      </c>
    </row>
    <row r="10" spans="1:18" ht="63.75">
      <c r="A10" s="5"/>
      <c r="B10" s="6" t="s">
        <v>7</v>
      </c>
      <c r="C10" s="41"/>
      <c r="D10" s="76" t="s">
        <v>15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58</v>
      </c>
      <c r="K10" s="6" t="s">
        <v>13</v>
      </c>
      <c r="M10" s="48"/>
      <c r="N10" s="48"/>
      <c r="O10" s="48"/>
      <c r="P10" s="48"/>
      <c r="Q10" s="48"/>
      <c r="R10" s="48"/>
    </row>
    <row r="11" spans="1:16" ht="12" customHeight="1">
      <c r="A11" s="7" t="s">
        <v>1</v>
      </c>
      <c r="B11" s="42"/>
      <c r="C11" s="40"/>
      <c r="D11" s="77"/>
      <c r="E11" s="43"/>
      <c r="F11" s="9">
        <v>0.2</v>
      </c>
      <c r="G11" s="8">
        <f>IF(E11=0,"",E11*F11+E11)</f>
      </c>
      <c r="H11" s="10">
        <v>2</v>
      </c>
      <c r="I11" s="11" t="s">
        <v>32</v>
      </c>
      <c r="J11" s="8">
        <f>E11*H11*12</f>
        <v>0</v>
      </c>
      <c r="K11" s="8">
        <f>J11*2</f>
        <v>0</v>
      </c>
      <c r="M11" s="48"/>
      <c r="N11" s="48"/>
      <c r="O11" s="48"/>
      <c r="P11" s="48"/>
    </row>
    <row r="12" spans="1:16" ht="12.75">
      <c r="A12" s="10" t="s">
        <v>2</v>
      </c>
      <c r="B12" s="10" t="s">
        <v>3</v>
      </c>
      <c r="C12" s="18"/>
      <c r="D12" s="12"/>
      <c r="E12" s="13"/>
      <c r="F12" s="13"/>
      <c r="G12" s="13"/>
      <c r="H12" s="13"/>
      <c r="I12" s="13"/>
      <c r="J12" s="13"/>
      <c r="K12" s="14"/>
      <c r="M12" s="48"/>
      <c r="N12" s="48"/>
      <c r="O12" s="48"/>
      <c r="P12" s="48"/>
    </row>
    <row r="13" spans="1:16" ht="12.75">
      <c r="A13" s="15"/>
      <c r="B13" s="10" t="s">
        <v>4</v>
      </c>
      <c r="C13" s="18"/>
      <c r="D13" s="16"/>
      <c r="E13" s="4"/>
      <c r="F13" s="4"/>
      <c r="G13" s="4"/>
      <c r="H13" s="4"/>
      <c r="I13" s="4"/>
      <c r="J13" s="4"/>
      <c r="K13" s="17"/>
      <c r="M13" s="48"/>
      <c r="N13" s="48"/>
      <c r="O13" s="48"/>
      <c r="P13" s="48"/>
    </row>
    <row r="14" spans="1:16" ht="12.75">
      <c r="A14" s="18"/>
      <c r="B14" s="10" t="s">
        <v>5</v>
      </c>
      <c r="C14" s="18"/>
      <c r="D14" s="16"/>
      <c r="E14" s="4"/>
      <c r="F14" s="4"/>
      <c r="G14" s="4"/>
      <c r="H14" s="4"/>
      <c r="I14" s="4"/>
      <c r="J14" s="4"/>
      <c r="K14" s="17"/>
      <c r="M14" s="48"/>
      <c r="N14" s="48"/>
      <c r="O14" s="48"/>
      <c r="P14" s="48"/>
    </row>
    <row r="15" spans="1:11" ht="40.5" customHeight="1">
      <c r="A15" s="80" t="s">
        <v>69</v>
      </c>
      <c r="B15" s="81"/>
      <c r="C15" s="18"/>
      <c r="D15" s="6" t="s">
        <v>71</v>
      </c>
      <c r="E15" s="43"/>
      <c r="F15" s="9">
        <v>0.2</v>
      </c>
      <c r="G15" s="56">
        <f>IF(E15=0,"",E15*F15+E15)</f>
      </c>
      <c r="H15" s="18"/>
      <c r="I15" s="57">
        <v>10</v>
      </c>
      <c r="J15" s="8">
        <f>E15*I15*12</f>
        <v>0</v>
      </c>
      <c r="K15" s="8">
        <f>J15*2</f>
        <v>0</v>
      </c>
    </row>
    <row r="16" spans="1:11" ht="12.75">
      <c r="A16" s="4"/>
      <c r="B16" s="4"/>
      <c r="C16" s="4"/>
      <c r="D16" s="27"/>
      <c r="E16" s="4"/>
      <c r="F16" s="4"/>
      <c r="G16" s="4"/>
      <c r="H16" s="4"/>
      <c r="I16" s="4"/>
      <c r="J16" s="4"/>
      <c r="K16" s="4"/>
    </row>
    <row r="17" spans="1:11" ht="12.75">
      <c r="A17" s="4"/>
      <c r="B17" s="19"/>
      <c r="C17" s="4"/>
      <c r="D17" s="27"/>
      <c r="E17" s="4"/>
      <c r="F17" s="4"/>
      <c r="G17" s="4"/>
      <c r="H17" s="4"/>
      <c r="I17" s="4"/>
      <c r="J17" s="4"/>
      <c r="K17" s="19"/>
    </row>
    <row r="18" spans="1:14" ht="63.75">
      <c r="A18" s="20"/>
      <c r="B18" s="6" t="s">
        <v>7</v>
      </c>
      <c r="C18" s="27"/>
      <c r="D18" s="22"/>
      <c r="E18" s="6" t="s">
        <v>8</v>
      </c>
      <c r="F18" s="6" t="s">
        <v>9</v>
      </c>
      <c r="G18" s="6" t="s">
        <v>10</v>
      </c>
      <c r="H18" s="6" t="s">
        <v>11</v>
      </c>
      <c r="I18" s="49" t="s">
        <v>12</v>
      </c>
      <c r="J18" s="6" t="s">
        <v>58</v>
      </c>
      <c r="K18" s="6" t="s">
        <v>13</v>
      </c>
      <c r="N18" s="48"/>
    </row>
    <row r="19" spans="1:26" ht="38.25">
      <c r="A19" s="7" t="s">
        <v>14</v>
      </c>
      <c r="B19" s="42"/>
      <c r="C19" s="40"/>
      <c r="D19" s="23" t="s">
        <v>15</v>
      </c>
      <c r="E19" s="43"/>
      <c r="F19" s="9">
        <v>0.2</v>
      </c>
      <c r="G19" s="8">
        <f>IF(E19=0,"",E19*F19+E19)</f>
      </c>
      <c r="H19" s="50">
        <v>60</v>
      </c>
      <c r="I19" s="50">
        <v>100</v>
      </c>
      <c r="J19" s="8">
        <f>E19*H19*12</f>
        <v>0</v>
      </c>
      <c r="K19" s="8">
        <f>J19*2</f>
        <v>0</v>
      </c>
      <c r="N19" s="48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63.75">
      <c r="A20" s="50" t="s">
        <v>17</v>
      </c>
      <c r="B20" s="10" t="s">
        <v>3</v>
      </c>
      <c r="C20" s="18"/>
      <c r="D20" s="6" t="s">
        <v>16</v>
      </c>
      <c r="E20" s="43"/>
      <c r="F20" s="9">
        <v>0.2</v>
      </c>
      <c r="G20" s="8">
        <f>IF(E20=0,"",E20*F20+E20)</f>
      </c>
      <c r="H20" s="21"/>
      <c r="I20" s="14"/>
      <c r="J20" s="8">
        <f>E20*$I$19*12</f>
        <v>0</v>
      </c>
      <c r="K20" s="8">
        <f>J20*2</f>
        <v>0</v>
      </c>
      <c r="N20" s="48"/>
      <c r="O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11" ht="63.75" customHeight="1">
      <c r="A21" s="15"/>
      <c r="B21" s="10" t="s">
        <v>4</v>
      </c>
      <c r="C21" s="18"/>
      <c r="D21" s="6" t="s">
        <v>16</v>
      </c>
      <c r="E21" s="43"/>
      <c r="F21" s="9">
        <v>0.2</v>
      </c>
      <c r="G21" s="8">
        <f>IF(E21=0,"",E21*F21+E21)</f>
      </c>
      <c r="H21" s="24"/>
      <c r="I21" s="17"/>
      <c r="J21" s="8">
        <f>$I$19*E21*12</f>
        <v>0</v>
      </c>
      <c r="K21" s="8">
        <f>J21*2</f>
        <v>0</v>
      </c>
    </row>
    <row r="22" spans="1:11" ht="63.75">
      <c r="A22" s="18"/>
      <c r="B22" s="10" t="s">
        <v>5</v>
      </c>
      <c r="C22" s="18"/>
      <c r="D22" s="52" t="s">
        <v>16</v>
      </c>
      <c r="E22" s="43"/>
      <c r="F22" s="53">
        <v>0.2</v>
      </c>
      <c r="G22" s="54">
        <f>IF(E22=0,"",E22*F22+E22)</f>
      </c>
      <c r="H22" s="24"/>
      <c r="I22" s="17"/>
      <c r="J22" s="54">
        <f>$I$19*E22*12</f>
        <v>0</v>
      </c>
      <c r="K22" s="54">
        <f>J22*2</f>
        <v>0</v>
      </c>
    </row>
    <row r="23" spans="1:11" ht="42.75" customHeight="1">
      <c r="A23" s="80" t="s">
        <v>69</v>
      </c>
      <c r="B23" s="81"/>
      <c r="C23" s="24"/>
      <c r="D23" s="6" t="s">
        <v>71</v>
      </c>
      <c r="E23" s="43"/>
      <c r="F23" s="9">
        <v>0.2</v>
      </c>
      <c r="G23" s="56">
        <f>IF(E23=0,"",E23*F23+E23)</f>
      </c>
      <c r="H23" s="18"/>
      <c r="I23" s="57">
        <v>10</v>
      </c>
      <c r="J23" s="8">
        <f>E23*I23*12</f>
        <v>0</v>
      </c>
      <c r="K23" s="8">
        <f>J23*2</f>
        <v>0</v>
      </c>
    </row>
    <row r="24" spans="1:11" ht="12.75" customHeight="1">
      <c r="A24" s="10" t="s">
        <v>61</v>
      </c>
      <c r="B24" s="10" t="s">
        <v>6</v>
      </c>
      <c r="C24" s="24"/>
      <c r="D24" s="25"/>
      <c r="E24" s="19"/>
      <c r="F24" s="19"/>
      <c r="G24" s="19"/>
      <c r="H24" s="19"/>
      <c r="I24" s="19"/>
      <c r="J24" s="19"/>
      <c r="K24" s="20"/>
    </row>
    <row r="25" spans="1:11" ht="12.75">
      <c r="A25" s="13"/>
      <c r="B25" s="13"/>
      <c r="C25" s="4"/>
      <c r="D25" s="4"/>
      <c r="E25" s="4"/>
      <c r="F25" s="4"/>
      <c r="G25" s="4"/>
      <c r="H25" s="4"/>
      <c r="I25" s="4"/>
      <c r="J25" s="4"/>
      <c r="K25" s="4"/>
    </row>
    <row r="26" spans="1:11" ht="63.75">
      <c r="A26" s="20"/>
      <c r="B26" s="6" t="s">
        <v>7</v>
      </c>
      <c r="C26" s="27"/>
      <c r="D26" s="4"/>
      <c r="E26" s="6" t="s">
        <v>8</v>
      </c>
      <c r="F26" s="6" t="s">
        <v>9</v>
      </c>
      <c r="G26" s="6" t="s">
        <v>10</v>
      </c>
      <c r="H26" s="6" t="s">
        <v>11</v>
      </c>
      <c r="I26" s="49" t="s">
        <v>12</v>
      </c>
      <c r="J26" s="6" t="s">
        <v>58</v>
      </c>
      <c r="K26" s="6" t="s">
        <v>13</v>
      </c>
    </row>
    <row r="27" spans="1:18" ht="38.25">
      <c r="A27" s="7" t="s">
        <v>67</v>
      </c>
      <c r="B27" s="42"/>
      <c r="C27" s="40"/>
      <c r="D27" s="23" t="s">
        <v>15</v>
      </c>
      <c r="E27" s="43"/>
      <c r="F27" s="9">
        <v>0.2</v>
      </c>
      <c r="G27" s="8">
        <f>IF(E27=0,"",E27*F27+E27)</f>
      </c>
      <c r="H27" s="50">
        <v>25</v>
      </c>
      <c r="I27" s="50">
        <v>60</v>
      </c>
      <c r="J27" s="8">
        <f>E27*H27*12</f>
        <v>0</v>
      </c>
      <c r="K27" s="8">
        <f>J27*2</f>
        <v>0</v>
      </c>
      <c r="N27" s="48"/>
      <c r="O27" s="48"/>
      <c r="P27" s="48"/>
      <c r="Q27" s="48"/>
      <c r="R27" s="51"/>
    </row>
    <row r="28" spans="1:18" ht="63.75">
      <c r="A28" s="50" t="s">
        <v>18</v>
      </c>
      <c r="B28" s="10" t="s">
        <v>3</v>
      </c>
      <c r="C28" s="18"/>
      <c r="D28" s="6" t="s">
        <v>16</v>
      </c>
      <c r="E28" s="43"/>
      <c r="F28" s="9">
        <v>0.2</v>
      </c>
      <c r="G28" s="8">
        <f>IF(E28=0,"",E28*F28+E28)</f>
      </c>
      <c r="H28" s="21"/>
      <c r="I28" s="14"/>
      <c r="J28" s="8">
        <f>E28*$I$27*12</f>
        <v>0</v>
      </c>
      <c r="K28" s="8">
        <f>J28*2</f>
        <v>0</v>
      </c>
      <c r="N28" s="48"/>
      <c r="O28" s="48"/>
      <c r="P28" s="48"/>
      <c r="Q28" s="48"/>
      <c r="R28" s="48"/>
    </row>
    <row r="29" spans="1:11" ht="63.75">
      <c r="A29" s="15"/>
      <c r="B29" s="10" t="s">
        <v>4</v>
      </c>
      <c r="C29" s="18"/>
      <c r="D29" s="6" t="s">
        <v>16</v>
      </c>
      <c r="E29" s="43"/>
      <c r="F29" s="9">
        <v>0.2</v>
      </c>
      <c r="G29" s="8">
        <f>IF(E29=0,"",E29*F29+E29)</f>
      </c>
      <c r="H29" s="24"/>
      <c r="I29" s="17"/>
      <c r="J29" s="8">
        <f>E29*$I$27*12</f>
        <v>0</v>
      </c>
      <c r="K29" s="8">
        <f>J29*2</f>
        <v>0</v>
      </c>
    </row>
    <row r="30" spans="1:11" ht="63.75">
      <c r="A30" s="18"/>
      <c r="B30" s="10" t="s">
        <v>5</v>
      </c>
      <c r="C30" s="18"/>
      <c r="D30" s="52" t="s">
        <v>16</v>
      </c>
      <c r="E30" s="43"/>
      <c r="F30" s="53">
        <v>0.2</v>
      </c>
      <c r="G30" s="55">
        <f>IF(E30=0,"",E30*F30+E30)</f>
      </c>
      <c r="H30" s="24"/>
      <c r="I30" s="17"/>
      <c r="J30" s="54">
        <f>E30*$I$27*12</f>
        <v>0</v>
      </c>
      <c r="K30" s="54">
        <f>J30*2</f>
        <v>0</v>
      </c>
    </row>
    <row r="31" spans="1:11" ht="51">
      <c r="A31" s="80" t="s">
        <v>70</v>
      </c>
      <c r="B31" s="82"/>
      <c r="C31" s="24"/>
      <c r="D31" s="6" t="s">
        <v>71</v>
      </c>
      <c r="E31" s="43"/>
      <c r="F31" s="9">
        <v>0.2</v>
      </c>
      <c r="G31" s="56">
        <f>IF(E31=0,"",E31*F31+E31)</f>
      </c>
      <c r="H31" s="18"/>
      <c r="I31" s="57">
        <v>10</v>
      </c>
      <c r="J31" s="8">
        <f>E31*I31*12</f>
        <v>0</v>
      </c>
      <c r="K31" s="8">
        <f>J31*2</f>
        <v>0</v>
      </c>
    </row>
    <row r="32" spans="1:11" ht="12.75">
      <c r="A32" s="10" t="s">
        <v>61</v>
      </c>
      <c r="B32" s="10" t="s">
        <v>6</v>
      </c>
      <c r="C32" s="24"/>
      <c r="D32" s="25"/>
      <c r="E32" s="19"/>
      <c r="F32" s="19"/>
      <c r="G32" s="19"/>
      <c r="H32" s="19"/>
      <c r="I32" s="19"/>
      <c r="J32" s="19"/>
      <c r="K32" s="20"/>
    </row>
    <row r="33" spans="1:11" ht="12.75">
      <c r="A33" s="13"/>
      <c r="B33" s="13"/>
      <c r="C33" s="4"/>
      <c r="D33" s="4"/>
      <c r="E33" s="4"/>
      <c r="F33" s="4"/>
      <c r="G33" s="4"/>
      <c r="H33" s="4"/>
      <c r="I33" s="4"/>
      <c r="J33" s="4"/>
      <c r="K33" s="4"/>
    </row>
    <row r="34" spans="1:11" ht="63.75">
      <c r="A34" s="20"/>
      <c r="B34" s="6" t="s">
        <v>7</v>
      </c>
      <c r="C34" s="27"/>
      <c r="D34" s="4"/>
      <c r="E34" s="6" t="s">
        <v>8</v>
      </c>
      <c r="F34" s="6" t="s">
        <v>9</v>
      </c>
      <c r="G34" s="6" t="s">
        <v>10</v>
      </c>
      <c r="H34" s="49" t="s">
        <v>11</v>
      </c>
      <c r="I34" s="49" t="s">
        <v>12</v>
      </c>
      <c r="J34" s="6" t="s">
        <v>58</v>
      </c>
      <c r="K34" s="6" t="s">
        <v>13</v>
      </c>
    </row>
    <row r="35" spans="1:18" ht="38.25">
      <c r="A35" s="7" t="s">
        <v>68</v>
      </c>
      <c r="B35" s="42"/>
      <c r="C35" s="40"/>
      <c r="D35" s="23" t="s">
        <v>15</v>
      </c>
      <c r="E35" s="43"/>
      <c r="F35" s="9">
        <v>0.2</v>
      </c>
      <c r="G35" s="8">
        <f>IF(E35=0,"",E35*F35+E35)</f>
      </c>
      <c r="H35" s="50">
        <v>25</v>
      </c>
      <c r="I35" s="50">
        <v>60</v>
      </c>
      <c r="J35" s="8">
        <f>E35*H35*12</f>
        <v>0</v>
      </c>
      <c r="K35" s="8">
        <f>J35*2</f>
        <v>0</v>
      </c>
      <c r="N35" s="48"/>
      <c r="O35" s="48"/>
      <c r="P35" s="48"/>
      <c r="Q35" s="48"/>
      <c r="R35" s="51"/>
    </row>
    <row r="36" spans="1:18" ht="63.75">
      <c r="A36" s="50" t="s">
        <v>18</v>
      </c>
      <c r="B36" s="10" t="s">
        <v>3</v>
      </c>
      <c r="C36" s="18"/>
      <c r="D36" s="6" t="s">
        <v>16</v>
      </c>
      <c r="E36" s="43"/>
      <c r="F36" s="9">
        <v>0.2</v>
      </c>
      <c r="G36" s="8">
        <f>IF(E36=0,"",E36*F36+E36)</f>
      </c>
      <c r="H36" s="21"/>
      <c r="I36" s="14"/>
      <c r="J36" s="8">
        <f>E36*$I$35*12</f>
        <v>0</v>
      </c>
      <c r="K36" s="8">
        <f>J36*2</f>
        <v>0</v>
      </c>
      <c r="N36" s="48"/>
      <c r="O36" s="48"/>
      <c r="P36" s="48"/>
      <c r="Q36" s="48"/>
      <c r="R36" s="48"/>
    </row>
    <row r="37" spans="1:11" ht="63.75">
      <c r="A37" s="15"/>
      <c r="B37" s="10" t="s">
        <v>4</v>
      </c>
      <c r="C37" s="18"/>
      <c r="D37" s="6" t="s">
        <v>16</v>
      </c>
      <c r="E37" s="43"/>
      <c r="F37" s="9">
        <v>0.2</v>
      </c>
      <c r="G37" s="8">
        <f>IF(E37=0,"",E37*F37+E37)</f>
      </c>
      <c r="H37" s="24"/>
      <c r="I37" s="17"/>
      <c r="J37" s="8">
        <f>E37*$I$35*12</f>
        <v>0</v>
      </c>
      <c r="K37" s="8">
        <f>J37*2</f>
        <v>0</v>
      </c>
    </row>
    <row r="38" spans="1:11" ht="63.75">
      <c r="A38" s="18"/>
      <c r="B38" s="10" t="s">
        <v>5</v>
      </c>
      <c r="C38" s="18"/>
      <c r="D38" s="6" t="s">
        <v>16</v>
      </c>
      <c r="E38" s="43"/>
      <c r="F38" s="9">
        <v>0.2</v>
      </c>
      <c r="G38" s="8">
        <f>IF(E38=0,"",E38*F38+E38)</f>
      </c>
      <c r="H38" s="24"/>
      <c r="I38" s="17"/>
      <c r="J38" s="8">
        <f>E38*$I$35*12</f>
        <v>0</v>
      </c>
      <c r="K38" s="8">
        <f>J38*2</f>
        <v>0</v>
      </c>
    </row>
    <row r="39" spans="1:11" ht="51">
      <c r="A39" s="80" t="s">
        <v>70</v>
      </c>
      <c r="B39" s="82"/>
      <c r="C39" s="18"/>
      <c r="D39" s="6" t="s">
        <v>71</v>
      </c>
      <c r="E39" s="43"/>
      <c r="F39" s="9">
        <v>0.2</v>
      </c>
      <c r="G39" s="56">
        <f>IF(E39=0,"",E39*F39+E39)</f>
      </c>
      <c r="H39" s="18"/>
      <c r="I39" s="57">
        <v>10</v>
      </c>
      <c r="J39" s="8">
        <f>E39*I39*12</f>
        <v>0</v>
      </c>
      <c r="K39" s="8">
        <f>J39*2</f>
        <v>0</v>
      </c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63.75">
      <c r="A43" s="19"/>
      <c r="B43" s="6" t="s">
        <v>7</v>
      </c>
      <c r="C43" s="27"/>
      <c r="D43" s="19"/>
      <c r="E43" s="6" t="s">
        <v>8</v>
      </c>
      <c r="F43" s="6" t="s">
        <v>9</v>
      </c>
      <c r="G43" s="6" t="s">
        <v>10</v>
      </c>
      <c r="H43" s="49" t="s">
        <v>11</v>
      </c>
      <c r="I43" s="49" t="s">
        <v>12</v>
      </c>
      <c r="J43" s="6" t="s">
        <v>58</v>
      </c>
      <c r="K43" s="6" t="s">
        <v>13</v>
      </c>
    </row>
    <row r="44" spans="1:16" ht="38.25">
      <c r="A44" s="7" t="s">
        <v>19</v>
      </c>
      <c r="B44" s="42"/>
      <c r="C44" s="40"/>
      <c r="D44" s="23" t="s">
        <v>15</v>
      </c>
      <c r="E44" s="43"/>
      <c r="F44" s="9">
        <v>0.2</v>
      </c>
      <c r="G44" s="8">
        <f>IF(E44=0,"",E44*F44+E44)</f>
      </c>
      <c r="H44" s="50">
        <v>50</v>
      </c>
      <c r="I44" s="50">
        <v>30</v>
      </c>
      <c r="J44" s="8">
        <f>H44*E44*12</f>
        <v>0</v>
      </c>
      <c r="K44" s="8">
        <f>J44*2</f>
        <v>0</v>
      </c>
      <c r="N44" s="48"/>
      <c r="O44" s="48"/>
      <c r="P44" s="48"/>
    </row>
    <row r="45" spans="1:16" ht="63.75">
      <c r="A45" s="50" t="s">
        <v>20</v>
      </c>
      <c r="B45" s="10" t="s">
        <v>3</v>
      </c>
      <c r="C45" s="18"/>
      <c r="D45" s="6" t="s">
        <v>16</v>
      </c>
      <c r="E45" s="43"/>
      <c r="F45" s="9">
        <v>0.2</v>
      </c>
      <c r="G45" s="8">
        <f>IF(E45=0,"",E45*F45+E45)</f>
      </c>
      <c r="H45" s="21"/>
      <c r="I45" s="14"/>
      <c r="J45" s="8">
        <f>E45*$I$44*12</f>
        <v>0</v>
      </c>
      <c r="K45" s="8">
        <f>J45*2</f>
        <v>0</v>
      </c>
      <c r="N45" s="48"/>
      <c r="O45" s="48"/>
      <c r="P45" s="48"/>
    </row>
    <row r="46" spans="1:11" ht="63.75">
      <c r="A46" s="15"/>
      <c r="B46" s="10" t="s">
        <v>4</v>
      </c>
      <c r="C46" s="18"/>
      <c r="D46" s="6" t="s">
        <v>16</v>
      </c>
      <c r="E46" s="43"/>
      <c r="F46" s="9">
        <v>0.2</v>
      </c>
      <c r="G46" s="8">
        <f>IF(E46=0,"",E46*F46+E46)</f>
      </c>
      <c r="H46" s="24"/>
      <c r="I46" s="17"/>
      <c r="J46" s="8">
        <f>E46*$I$44*12</f>
        <v>0</v>
      </c>
      <c r="K46" s="8">
        <f>J46*2</f>
        <v>0</v>
      </c>
    </row>
    <row r="47" spans="1:11" ht="63.75">
      <c r="A47" s="18"/>
      <c r="B47" s="10" t="s">
        <v>5</v>
      </c>
      <c r="C47" s="18"/>
      <c r="D47" s="6" t="s">
        <v>16</v>
      </c>
      <c r="E47" s="43"/>
      <c r="F47" s="9">
        <v>0.2</v>
      </c>
      <c r="G47" s="8">
        <f>IF(E47=0,"",E47*F47+E47)</f>
      </c>
      <c r="H47" s="24"/>
      <c r="I47" s="20"/>
      <c r="J47" s="8">
        <f>E47*$I$44*12</f>
        <v>0</v>
      </c>
      <c r="K47" s="8">
        <f>J47*2</f>
        <v>0</v>
      </c>
    </row>
    <row r="48" spans="1:11" ht="51">
      <c r="A48" s="80" t="s">
        <v>70</v>
      </c>
      <c r="B48" s="82"/>
      <c r="C48" s="4"/>
      <c r="D48" s="6" t="s">
        <v>71</v>
      </c>
      <c r="E48" s="43"/>
      <c r="F48" s="9">
        <v>0.2</v>
      </c>
      <c r="G48" s="56">
        <f>IF(E48=0,"",E48*F48+E48)</f>
      </c>
      <c r="H48" s="18"/>
      <c r="I48" s="57">
        <v>10</v>
      </c>
      <c r="J48" s="8">
        <f>E48*I48*12</f>
        <v>0</v>
      </c>
      <c r="K48" s="8">
        <f>J48*2</f>
        <v>0</v>
      </c>
    </row>
    <row r="49" spans="4:11" ht="12.75">
      <c r="D49" s="13"/>
      <c r="E49" s="13"/>
      <c r="F49" s="13"/>
      <c r="G49" s="13"/>
      <c r="H49" s="4"/>
      <c r="I49" s="13"/>
      <c r="J49" s="13"/>
      <c r="K49" s="13"/>
    </row>
    <row r="50" ht="12.75"/>
    <row r="53" spans="1:2" ht="12.75">
      <c r="A53" s="58" t="s">
        <v>74</v>
      </c>
      <c r="B53" s="59"/>
    </row>
    <row r="55" spans="1:11" ht="51">
      <c r="A55" s="1" t="s">
        <v>57</v>
      </c>
      <c r="D55" s="26"/>
      <c r="E55" s="6" t="s">
        <v>8</v>
      </c>
      <c r="F55" s="6" t="s">
        <v>9</v>
      </c>
      <c r="G55" s="6" t="s">
        <v>10</v>
      </c>
      <c r="H55" s="6" t="s">
        <v>11</v>
      </c>
      <c r="I55" s="6" t="s">
        <v>58</v>
      </c>
      <c r="J55" s="6" t="s">
        <v>21</v>
      </c>
      <c r="K55" s="6" t="s">
        <v>13</v>
      </c>
    </row>
    <row r="56" spans="1:11" ht="25.5" customHeight="1">
      <c r="A56" s="63" t="s">
        <v>77</v>
      </c>
      <c r="B56" s="83" t="s">
        <v>62</v>
      </c>
      <c r="C56" s="83"/>
      <c r="D56" s="6" t="s">
        <v>15</v>
      </c>
      <c r="E56" s="43"/>
      <c r="F56" s="9">
        <v>0.2</v>
      </c>
      <c r="G56" s="8">
        <f>IF(E56=0,"",E56*F56+E56)</f>
      </c>
      <c r="H56" s="10">
        <v>15</v>
      </c>
      <c r="I56" s="10">
        <f>E56*H56*12</f>
        <v>0</v>
      </c>
      <c r="J56" s="8">
        <f>((E56*F56)+E56)*H56*12</f>
        <v>0</v>
      </c>
      <c r="K56" s="8">
        <f>I56*2</f>
        <v>0</v>
      </c>
    </row>
    <row r="57" spans="1:3" ht="13.5" customHeight="1">
      <c r="A57" s="39"/>
      <c r="B57" s="83"/>
      <c r="C57" s="83"/>
    </row>
    <row r="59" spans="1:11" ht="51">
      <c r="A59" s="1" t="s">
        <v>57</v>
      </c>
      <c r="D59" s="26"/>
      <c r="E59" s="6" t="s">
        <v>8</v>
      </c>
      <c r="F59" s="6" t="s">
        <v>9</v>
      </c>
      <c r="G59" s="6" t="s">
        <v>10</v>
      </c>
      <c r="H59" s="6" t="s">
        <v>11</v>
      </c>
      <c r="I59" s="6" t="s">
        <v>58</v>
      </c>
      <c r="J59" s="6" t="s">
        <v>21</v>
      </c>
      <c r="K59" s="6" t="s">
        <v>13</v>
      </c>
    </row>
    <row r="60" spans="1:11" ht="25.5" customHeight="1">
      <c r="A60" s="1" t="s">
        <v>60</v>
      </c>
      <c r="B60" s="83" t="s">
        <v>62</v>
      </c>
      <c r="C60" s="83"/>
      <c r="D60" s="6" t="s">
        <v>15</v>
      </c>
      <c r="E60" s="43"/>
      <c r="F60" s="9">
        <v>0.2</v>
      </c>
      <c r="G60" s="8">
        <f>IF(E60=0,"",E60*F60+E60)</f>
      </c>
      <c r="H60" s="10">
        <v>15</v>
      </c>
      <c r="I60" s="10">
        <f>E60*H60*12</f>
        <v>0</v>
      </c>
      <c r="J60" s="8">
        <f>((E60*F60)+E60)*H60*12</f>
        <v>0</v>
      </c>
      <c r="K60" s="8">
        <f>I60*2</f>
        <v>0</v>
      </c>
    </row>
    <row r="61" spans="2:3" ht="15.75" customHeight="1">
      <c r="B61" s="83"/>
      <c r="C61" s="83"/>
    </row>
    <row r="63" spans="4:11" ht="12.75">
      <c r="D63" s="27"/>
      <c r="E63" s="28"/>
      <c r="F63" s="29"/>
      <c r="G63" s="28"/>
      <c r="H63" s="4"/>
      <c r="I63" s="4"/>
      <c r="J63" s="28"/>
      <c r="K63" s="28"/>
    </row>
    <row r="64" spans="1:11" ht="12.75">
      <c r="A64" s="2" t="s">
        <v>34</v>
      </c>
      <c r="D64" s="27"/>
      <c r="E64" s="28"/>
      <c r="F64" s="29"/>
      <c r="G64" s="28"/>
      <c r="H64" s="4"/>
      <c r="I64" s="4"/>
      <c r="J64" s="28"/>
      <c r="K64" s="28"/>
    </row>
    <row r="65" spans="1:11" ht="12.75">
      <c r="A65" s="1" t="s">
        <v>56</v>
      </c>
      <c r="D65" s="27"/>
      <c r="E65" s="28"/>
      <c r="F65" s="29"/>
      <c r="G65" s="28"/>
      <c r="H65" s="4"/>
      <c r="I65" s="4"/>
      <c r="J65" s="28"/>
      <c r="K65" s="28"/>
    </row>
    <row r="66" spans="1:11" ht="21" customHeight="1">
      <c r="A66" s="83" t="s">
        <v>55</v>
      </c>
      <c r="B66" s="83"/>
      <c r="C66" s="83"/>
      <c r="D66" s="83"/>
      <c r="E66" s="28"/>
      <c r="F66" s="29"/>
      <c r="G66" s="28"/>
      <c r="H66" s="4"/>
      <c r="I66" s="4"/>
      <c r="J66" s="28"/>
      <c r="K66" s="28"/>
    </row>
    <row r="67" spans="1:11" ht="21" customHeight="1">
      <c r="A67" s="83"/>
      <c r="B67" s="83"/>
      <c r="C67" s="83"/>
      <c r="D67" s="83"/>
      <c r="E67" s="28"/>
      <c r="F67" s="29"/>
      <c r="G67" s="28"/>
      <c r="H67" s="4"/>
      <c r="I67" s="4"/>
      <c r="J67" s="28"/>
      <c r="K67" s="28"/>
    </row>
    <row r="68" spans="1:14" ht="51">
      <c r="A68" s="1" t="s">
        <v>33</v>
      </c>
      <c r="E68" s="6" t="s">
        <v>8</v>
      </c>
      <c r="F68" s="6" t="s">
        <v>9</v>
      </c>
      <c r="G68" s="6" t="s">
        <v>10</v>
      </c>
      <c r="H68" s="49" t="s">
        <v>12</v>
      </c>
      <c r="I68" s="6" t="s">
        <v>58</v>
      </c>
      <c r="J68" s="6" t="s">
        <v>21</v>
      </c>
      <c r="K68" s="6" t="s">
        <v>13</v>
      </c>
      <c r="N68" s="48"/>
    </row>
    <row r="69" spans="1:14" ht="38.25">
      <c r="A69" s="1" t="s">
        <v>22</v>
      </c>
      <c r="D69" s="6" t="s">
        <v>31</v>
      </c>
      <c r="E69" s="43"/>
      <c r="F69" s="9">
        <v>0.2</v>
      </c>
      <c r="G69" s="8">
        <f aca="true" t="shared" si="0" ref="G69:G77">IF(E69=0,"",E69*F69+E69)</f>
      </c>
      <c r="H69" s="30">
        <v>10</v>
      </c>
      <c r="I69" s="8">
        <f aca="true" t="shared" si="1" ref="I69:I77">E69*H69*12</f>
        <v>0</v>
      </c>
      <c r="J69" s="8">
        <f aca="true" t="shared" si="2" ref="J69:J77">((E69*F69)+E69)*H69*12</f>
        <v>0</v>
      </c>
      <c r="K69" s="8">
        <f aca="true" t="shared" si="3" ref="K69:K77">I69*2</f>
        <v>0</v>
      </c>
      <c r="N69" s="48"/>
    </row>
    <row r="70" spans="1:11" ht="38.25">
      <c r="A70" s="1" t="s">
        <v>23</v>
      </c>
      <c r="D70" s="6" t="s">
        <v>31</v>
      </c>
      <c r="E70" s="43"/>
      <c r="F70" s="9">
        <v>0.2</v>
      </c>
      <c r="G70" s="8">
        <f t="shared" si="0"/>
      </c>
      <c r="H70" s="30">
        <v>10</v>
      </c>
      <c r="I70" s="8">
        <f t="shared" si="1"/>
        <v>0</v>
      </c>
      <c r="J70" s="8">
        <f t="shared" si="2"/>
        <v>0</v>
      </c>
      <c r="K70" s="8">
        <f t="shared" si="3"/>
        <v>0</v>
      </c>
    </row>
    <row r="71" spans="1:11" ht="38.25">
      <c r="A71" s="1" t="s">
        <v>24</v>
      </c>
      <c r="D71" s="6" t="s">
        <v>31</v>
      </c>
      <c r="E71" s="43"/>
      <c r="F71" s="9">
        <v>0.2</v>
      </c>
      <c r="G71" s="8">
        <f t="shared" si="0"/>
      </c>
      <c r="H71" s="30">
        <v>10</v>
      </c>
      <c r="I71" s="8">
        <f t="shared" si="1"/>
        <v>0</v>
      </c>
      <c r="J71" s="8">
        <f t="shared" si="2"/>
        <v>0</v>
      </c>
      <c r="K71" s="8">
        <f t="shared" si="3"/>
        <v>0</v>
      </c>
    </row>
    <row r="72" spans="1:11" ht="38.25">
      <c r="A72" s="1" t="s">
        <v>25</v>
      </c>
      <c r="D72" s="6" t="s">
        <v>31</v>
      </c>
      <c r="E72" s="43"/>
      <c r="F72" s="9">
        <v>0.2</v>
      </c>
      <c r="G72" s="8">
        <f t="shared" si="0"/>
      </c>
      <c r="H72" s="30">
        <v>10</v>
      </c>
      <c r="I72" s="8">
        <f t="shared" si="1"/>
        <v>0</v>
      </c>
      <c r="J72" s="8">
        <f t="shared" si="2"/>
        <v>0</v>
      </c>
      <c r="K72" s="8">
        <f t="shared" si="3"/>
        <v>0</v>
      </c>
    </row>
    <row r="73" spans="1:11" ht="38.25">
      <c r="A73" s="1" t="s">
        <v>26</v>
      </c>
      <c r="D73" s="6" t="s">
        <v>31</v>
      </c>
      <c r="E73" s="43"/>
      <c r="F73" s="9">
        <v>0.2</v>
      </c>
      <c r="G73" s="8">
        <f t="shared" si="0"/>
      </c>
      <c r="H73" s="30">
        <v>5</v>
      </c>
      <c r="I73" s="8">
        <f t="shared" si="1"/>
        <v>0</v>
      </c>
      <c r="J73" s="8">
        <f t="shared" si="2"/>
        <v>0</v>
      </c>
      <c r="K73" s="8">
        <f t="shared" si="3"/>
        <v>0</v>
      </c>
    </row>
    <row r="74" spans="1:11" ht="38.25">
      <c r="A74" s="1" t="s">
        <v>27</v>
      </c>
      <c r="D74" s="6" t="s">
        <v>31</v>
      </c>
      <c r="E74" s="43"/>
      <c r="F74" s="9">
        <v>0.2</v>
      </c>
      <c r="G74" s="8">
        <f t="shared" si="0"/>
      </c>
      <c r="H74" s="30">
        <v>5</v>
      </c>
      <c r="I74" s="8">
        <f t="shared" si="1"/>
        <v>0</v>
      </c>
      <c r="J74" s="8">
        <f t="shared" si="2"/>
        <v>0</v>
      </c>
      <c r="K74" s="8">
        <f t="shared" si="3"/>
        <v>0</v>
      </c>
    </row>
    <row r="75" spans="1:11" ht="38.25">
      <c r="A75" s="1" t="s">
        <v>28</v>
      </c>
      <c r="D75" s="6" t="s">
        <v>31</v>
      </c>
      <c r="E75" s="43"/>
      <c r="F75" s="9">
        <v>0.2</v>
      </c>
      <c r="G75" s="8">
        <f t="shared" si="0"/>
      </c>
      <c r="H75" s="30">
        <v>5</v>
      </c>
      <c r="I75" s="8">
        <f t="shared" si="1"/>
        <v>0</v>
      </c>
      <c r="J75" s="8">
        <f t="shared" si="2"/>
        <v>0</v>
      </c>
      <c r="K75" s="8">
        <f t="shared" si="3"/>
        <v>0</v>
      </c>
    </row>
    <row r="76" spans="1:11" ht="38.25">
      <c r="A76" s="1" t="s">
        <v>29</v>
      </c>
      <c r="D76" s="6" t="s">
        <v>31</v>
      </c>
      <c r="E76" s="43"/>
      <c r="F76" s="9">
        <v>0.2</v>
      </c>
      <c r="G76" s="8">
        <f t="shared" si="0"/>
      </c>
      <c r="H76" s="30">
        <v>5</v>
      </c>
      <c r="I76" s="8">
        <f t="shared" si="1"/>
        <v>0</v>
      </c>
      <c r="J76" s="8">
        <f t="shared" si="2"/>
        <v>0</v>
      </c>
      <c r="K76" s="8">
        <f t="shared" si="3"/>
        <v>0</v>
      </c>
    </row>
    <row r="77" spans="1:11" ht="38.25">
      <c r="A77" s="1" t="s">
        <v>30</v>
      </c>
      <c r="D77" s="6" t="s">
        <v>31</v>
      </c>
      <c r="E77" s="43"/>
      <c r="F77" s="9">
        <v>0.2</v>
      </c>
      <c r="G77" s="8">
        <f t="shared" si="0"/>
      </c>
      <c r="H77" s="30">
        <v>5</v>
      </c>
      <c r="I77" s="8">
        <f t="shared" si="1"/>
        <v>0</v>
      </c>
      <c r="J77" s="8">
        <f t="shared" si="2"/>
        <v>0</v>
      </c>
      <c r="K77" s="8">
        <f t="shared" si="3"/>
        <v>0</v>
      </c>
    </row>
    <row r="78" spans="4:11" ht="12.75">
      <c r="D78" s="27"/>
      <c r="E78" s="4"/>
      <c r="F78" s="29"/>
      <c r="G78" s="28"/>
      <c r="H78" s="31"/>
      <c r="I78" s="4"/>
      <c r="J78" s="4"/>
      <c r="K78" s="28"/>
    </row>
    <row r="79" spans="4:11" ht="12.75">
      <c r="D79" s="27"/>
      <c r="E79" s="4"/>
      <c r="F79" s="29"/>
      <c r="G79" s="28"/>
      <c r="H79" s="31"/>
      <c r="I79" s="4"/>
      <c r="J79" s="4"/>
      <c r="K79" s="28"/>
    </row>
    <row r="80" spans="4:11" ht="12.75">
      <c r="D80" s="27"/>
      <c r="E80" s="4"/>
      <c r="F80" s="29"/>
      <c r="G80" s="28"/>
      <c r="H80" s="31"/>
      <c r="I80" s="4"/>
      <c r="J80" s="4"/>
      <c r="K80" s="28"/>
    </row>
    <row r="81" spans="1:15" ht="51">
      <c r="A81" s="1" t="s">
        <v>35</v>
      </c>
      <c r="E81" s="6" t="s">
        <v>8</v>
      </c>
      <c r="F81" s="6" t="s">
        <v>9</v>
      </c>
      <c r="G81" s="6" t="s">
        <v>10</v>
      </c>
      <c r="H81" s="49" t="s">
        <v>12</v>
      </c>
      <c r="I81" s="6" t="s">
        <v>58</v>
      </c>
      <c r="J81" s="6" t="s">
        <v>21</v>
      </c>
      <c r="K81" s="6" t="s">
        <v>13</v>
      </c>
      <c r="O81" s="48"/>
    </row>
    <row r="82" spans="1:11" ht="38.25">
      <c r="A82" s="1" t="s">
        <v>22</v>
      </c>
      <c r="D82" s="6" t="s">
        <v>31</v>
      </c>
      <c r="E82" s="43"/>
      <c r="F82" s="9">
        <v>0.2</v>
      </c>
      <c r="G82" s="8">
        <f aca="true" t="shared" si="4" ref="G82:G90">IF(E82=0,"",E82*F82+E82)</f>
      </c>
      <c r="H82" s="30">
        <v>10</v>
      </c>
      <c r="I82" s="8">
        <f aca="true" t="shared" si="5" ref="I82:I90">E82*H82*12</f>
        <v>0</v>
      </c>
      <c r="J82" s="8">
        <f aca="true" t="shared" si="6" ref="J82:J90">((E82*F82)+E82)*H82*12</f>
        <v>0</v>
      </c>
      <c r="K82" s="8">
        <f aca="true" t="shared" si="7" ref="K82:K90">I82*2</f>
        <v>0</v>
      </c>
    </row>
    <row r="83" spans="1:11" ht="38.25">
      <c r="A83" s="1" t="s">
        <v>23</v>
      </c>
      <c r="D83" s="6" t="s">
        <v>31</v>
      </c>
      <c r="E83" s="43"/>
      <c r="F83" s="9">
        <v>0.2</v>
      </c>
      <c r="G83" s="8">
        <f t="shared" si="4"/>
      </c>
      <c r="H83" s="30">
        <v>10</v>
      </c>
      <c r="I83" s="8">
        <f t="shared" si="5"/>
        <v>0</v>
      </c>
      <c r="J83" s="8">
        <f t="shared" si="6"/>
        <v>0</v>
      </c>
      <c r="K83" s="8">
        <f t="shared" si="7"/>
        <v>0</v>
      </c>
    </row>
    <row r="84" spans="1:11" ht="38.25">
      <c r="A84" s="1" t="s">
        <v>24</v>
      </c>
      <c r="D84" s="6" t="s">
        <v>31</v>
      </c>
      <c r="E84" s="43"/>
      <c r="F84" s="9">
        <v>0.2</v>
      </c>
      <c r="G84" s="8">
        <f t="shared" si="4"/>
      </c>
      <c r="H84" s="30">
        <v>10</v>
      </c>
      <c r="I84" s="8">
        <f t="shared" si="5"/>
        <v>0</v>
      </c>
      <c r="J84" s="8">
        <f t="shared" si="6"/>
        <v>0</v>
      </c>
      <c r="K84" s="8">
        <f t="shared" si="7"/>
        <v>0</v>
      </c>
    </row>
    <row r="85" spans="1:11" ht="38.25">
      <c r="A85" s="1" t="s">
        <v>25</v>
      </c>
      <c r="D85" s="6" t="s">
        <v>31</v>
      </c>
      <c r="E85" s="43"/>
      <c r="F85" s="9">
        <v>0.2</v>
      </c>
      <c r="G85" s="8">
        <f t="shared" si="4"/>
      </c>
      <c r="H85" s="30">
        <v>10</v>
      </c>
      <c r="I85" s="8">
        <f t="shared" si="5"/>
        <v>0</v>
      </c>
      <c r="J85" s="8">
        <f t="shared" si="6"/>
        <v>0</v>
      </c>
      <c r="K85" s="8">
        <f t="shared" si="7"/>
        <v>0</v>
      </c>
    </row>
    <row r="86" spans="1:11" ht="38.25">
      <c r="A86" s="1" t="s">
        <v>26</v>
      </c>
      <c r="D86" s="6" t="s">
        <v>31</v>
      </c>
      <c r="E86" s="43"/>
      <c r="F86" s="9">
        <v>0.2</v>
      </c>
      <c r="G86" s="8">
        <f t="shared" si="4"/>
      </c>
      <c r="H86" s="30">
        <v>5</v>
      </c>
      <c r="I86" s="8">
        <f t="shared" si="5"/>
        <v>0</v>
      </c>
      <c r="J86" s="8">
        <f t="shared" si="6"/>
        <v>0</v>
      </c>
      <c r="K86" s="8">
        <f t="shared" si="7"/>
        <v>0</v>
      </c>
    </row>
    <row r="87" spans="1:11" ht="38.25">
      <c r="A87" s="1" t="s">
        <v>27</v>
      </c>
      <c r="D87" s="6" t="s">
        <v>31</v>
      </c>
      <c r="E87" s="43"/>
      <c r="F87" s="9">
        <v>0.2</v>
      </c>
      <c r="G87" s="8">
        <f t="shared" si="4"/>
      </c>
      <c r="H87" s="30">
        <v>5</v>
      </c>
      <c r="I87" s="8">
        <f t="shared" si="5"/>
        <v>0</v>
      </c>
      <c r="J87" s="8">
        <f t="shared" si="6"/>
        <v>0</v>
      </c>
      <c r="K87" s="8">
        <f t="shared" si="7"/>
        <v>0</v>
      </c>
    </row>
    <row r="88" spans="1:11" ht="38.25">
      <c r="A88" s="1" t="s">
        <v>28</v>
      </c>
      <c r="D88" s="6" t="s">
        <v>31</v>
      </c>
      <c r="E88" s="43"/>
      <c r="F88" s="9">
        <v>0.2</v>
      </c>
      <c r="G88" s="8">
        <f t="shared" si="4"/>
      </c>
      <c r="H88" s="30">
        <v>5</v>
      </c>
      <c r="I88" s="8">
        <f t="shared" si="5"/>
        <v>0</v>
      </c>
      <c r="J88" s="8">
        <f t="shared" si="6"/>
        <v>0</v>
      </c>
      <c r="K88" s="8">
        <f t="shared" si="7"/>
        <v>0</v>
      </c>
    </row>
    <row r="89" spans="1:11" ht="38.25">
      <c r="A89" s="1" t="s">
        <v>29</v>
      </c>
      <c r="D89" s="6" t="s">
        <v>31</v>
      </c>
      <c r="E89" s="43"/>
      <c r="F89" s="9">
        <v>0.2</v>
      </c>
      <c r="G89" s="8">
        <f t="shared" si="4"/>
      </c>
      <c r="H89" s="30">
        <v>5</v>
      </c>
      <c r="I89" s="8">
        <f t="shared" si="5"/>
        <v>0</v>
      </c>
      <c r="J89" s="8">
        <f t="shared" si="6"/>
        <v>0</v>
      </c>
      <c r="K89" s="8">
        <f t="shared" si="7"/>
        <v>0</v>
      </c>
    </row>
    <row r="90" spans="1:11" ht="38.25">
      <c r="A90" s="1" t="s">
        <v>30</v>
      </c>
      <c r="D90" s="6" t="s">
        <v>31</v>
      </c>
      <c r="E90" s="43"/>
      <c r="F90" s="9">
        <v>0.2</v>
      </c>
      <c r="G90" s="8">
        <f t="shared" si="4"/>
      </c>
      <c r="H90" s="30">
        <v>5</v>
      </c>
      <c r="I90" s="8">
        <f t="shared" si="5"/>
        <v>0</v>
      </c>
      <c r="J90" s="8">
        <f t="shared" si="6"/>
        <v>0</v>
      </c>
      <c r="K90" s="8">
        <f t="shared" si="7"/>
        <v>0</v>
      </c>
    </row>
    <row r="91" spans="4:11" ht="12.75">
      <c r="D91" s="27"/>
      <c r="E91" s="4"/>
      <c r="F91" s="29"/>
      <c r="G91" s="28"/>
      <c r="H91" s="31"/>
      <c r="I91" s="4"/>
      <c r="J91" s="4"/>
      <c r="K91" s="28"/>
    </row>
    <row r="92" spans="4:11" ht="12.75">
      <c r="D92" s="27"/>
      <c r="E92" s="4"/>
      <c r="F92" s="29"/>
      <c r="G92" s="28"/>
      <c r="H92" s="31"/>
      <c r="I92" s="4"/>
      <c r="J92" s="4"/>
      <c r="K92" s="28"/>
    </row>
    <row r="93" spans="1:15" ht="51">
      <c r="A93" s="1" t="s">
        <v>34</v>
      </c>
      <c r="E93" s="6" t="s">
        <v>8</v>
      </c>
      <c r="F93" s="6" t="s">
        <v>9</v>
      </c>
      <c r="G93" s="6" t="s">
        <v>10</v>
      </c>
      <c r="H93" s="49" t="s">
        <v>12</v>
      </c>
      <c r="I93" s="6" t="s">
        <v>58</v>
      </c>
      <c r="J93" s="6" t="s">
        <v>21</v>
      </c>
      <c r="K93" s="6" t="s">
        <v>13</v>
      </c>
      <c r="O93" s="48"/>
    </row>
    <row r="94" spans="1:11" ht="38.25">
      <c r="A94" s="1" t="s">
        <v>22</v>
      </c>
      <c r="D94" s="6" t="s">
        <v>31</v>
      </c>
      <c r="E94" s="43"/>
      <c r="F94" s="9">
        <v>0.2</v>
      </c>
      <c r="G94" s="8">
        <f aca="true" t="shared" si="8" ref="G94:G102">IF(E94=0,"",E94*F94+E94)</f>
      </c>
      <c r="H94" s="30">
        <v>10</v>
      </c>
      <c r="I94" s="8">
        <f aca="true" t="shared" si="9" ref="I94:I102">E94*H94*12</f>
        <v>0</v>
      </c>
      <c r="J94" s="8">
        <f aca="true" t="shared" si="10" ref="J94:J102">((E94*F94)+E94)*H94*12</f>
        <v>0</v>
      </c>
      <c r="K94" s="8">
        <f aca="true" t="shared" si="11" ref="K94:K102">I94*2</f>
        <v>0</v>
      </c>
    </row>
    <row r="95" spans="1:11" ht="38.25">
      <c r="A95" s="1" t="s">
        <v>23</v>
      </c>
      <c r="D95" s="6" t="s">
        <v>31</v>
      </c>
      <c r="E95" s="43"/>
      <c r="F95" s="9">
        <v>0.2</v>
      </c>
      <c r="G95" s="8">
        <f t="shared" si="8"/>
      </c>
      <c r="H95" s="30">
        <v>10</v>
      </c>
      <c r="I95" s="8">
        <f t="shared" si="9"/>
        <v>0</v>
      </c>
      <c r="J95" s="8">
        <f t="shared" si="10"/>
        <v>0</v>
      </c>
      <c r="K95" s="8">
        <f t="shared" si="11"/>
        <v>0</v>
      </c>
    </row>
    <row r="96" spans="1:11" ht="38.25">
      <c r="A96" s="1" t="s">
        <v>24</v>
      </c>
      <c r="D96" s="6" t="s">
        <v>31</v>
      </c>
      <c r="E96" s="43"/>
      <c r="F96" s="9">
        <v>0.2</v>
      </c>
      <c r="G96" s="8">
        <f t="shared" si="8"/>
      </c>
      <c r="H96" s="30">
        <v>10</v>
      </c>
      <c r="I96" s="8">
        <f t="shared" si="9"/>
        <v>0</v>
      </c>
      <c r="J96" s="8">
        <f t="shared" si="10"/>
        <v>0</v>
      </c>
      <c r="K96" s="8">
        <f t="shared" si="11"/>
        <v>0</v>
      </c>
    </row>
    <row r="97" spans="1:11" ht="38.25">
      <c r="A97" s="1" t="s">
        <v>25</v>
      </c>
      <c r="D97" s="6" t="s">
        <v>31</v>
      </c>
      <c r="E97" s="43"/>
      <c r="F97" s="9">
        <v>0.2</v>
      </c>
      <c r="G97" s="8">
        <f t="shared" si="8"/>
      </c>
      <c r="H97" s="30">
        <v>10</v>
      </c>
      <c r="I97" s="8">
        <f t="shared" si="9"/>
        <v>0</v>
      </c>
      <c r="J97" s="8">
        <f t="shared" si="10"/>
        <v>0</v>
      </c>
      <c r="K97" s="8">
        <f t="shared" si="11"/>
        <v>0</v>
      </c>
    </row>
    <row r="98" spans="1:11" ht="38.25">
      <c r="A98" s="1" t="s">
        <v>26</v>
      </c>
      <c r="D98" s="6" t="s">
        <v>31</v>
      </c>
      <c r="E98" s="43"/>
      <c r="F98" s="9">
        <v>0.2</v>
      </c>
      <c r="G98" s="8">
        <f t="shared" si="8"/>
      </c>
      <c r="H98" s="30">
        <v>5</v>
      </c>
      <c r="I98" s="8">
        <f t="shared" si="9"/>
        <v>0</v>
      </c>
      <c r="J98" s="8">
        <f t="shared" si="10"/>
        <v>0</v>
      </c>
      <c r="K98" s="8">
        <f t="shared" si="11"/>
        <v>0</v>
      </c>
    </row>
    <row r="99" spans="1:11" ht="38.25">
      <c r="A99" s="1" t="s">
        <v>27</v>
      </c>
      <c r="D99" s="6" t="s">
        <v>31</v>
      </c>
      <c r="E99" s="43"/>
      <c r="F99" s="9">
        <v>0.2</v>
      </c>
      <c r="G99" s="8">
        <f t="shared" si="8"/>
      </c>
      <c r="H99" s="30">
        <v>5</v>
      </c>
      <c r="I99" s="8">
        <f t="shared" si="9"/>
        <v>0</v>
      </c>
      <c r="J99" s="8">
        <f t="shared" si="10"/>
        <v>0</v>
      </c>
      <c r="K99" s="8">
        <f t="shared" si="11"/>
        <v>0</v>
      </c>
    </row>
    <row r="100" spans="1:11" ht="38.25">
      <c r="A100" s="1" t="s">
        <v>28</v>
      </c>
      <c r="D100" s="6" t="s">
        <v>31</v>
      </c>
      <c r="E100" s="43"/>
      <c r="F100" s="9">
        <v>0.2</v>
      </c>
      <c r="G100" s="8">
        <f t="shared" si="8"/>
      </c>
      <c r="H100" s="30">
        <v>5</v>
      </c>
      <c r="I100" s="8">
        <f t="shared" si="9"/>
        <v>0</v>
      </c>
      <c r="J100" s="8">
        <f t="shared" si="10"/>
        <v>0</v>
      </c>
      <c r="K100" s="8">
        <f t="shared" si="11"/>
        <v>0</v>
      </c>
    </row>
    <row r="101" spans="1:11" ht="38.25">
      <c r="A101" s="1" t="s">
        <v>29</v>
      </c>
      <c r="D101" s="6" t="s">
        <v>31</v>
      </c>
      <c r="E101" s="43"/>
      <c r="F101" s="9">
        <v>0.2</v>
      </c>
      <c r="G101" s="8">
        <f t="shared" si="8"/>
      </c>
      <c r="H101" s="30">
        <v>5</v>
      </c>
      <c r="I101" s="8">
        <f t="shared" si="9"/>
        <v>0</v>
      </c>
      <c r="J101" s="8">
        <f t="shared" si="10"/>
        <v>0</v>
      </c>
      <c r="K101" s="8">
        <f t="shared" si="11"/>
        <v>0</v>
      </c>
    </row>
    <row r="102" spans="1:11" ht="38.25">
      <c r="A102" s="1" t="s">
        <v>30</v>
      </c>
      <c r="D102" s="6" t="s">
        <v>31</v>
      </c>
      <c r="E102" s="43"/>
      <c r="F102" s="9">
        <v>0.2</v>
      </c>
      <c r="G102" s="8">
        <f t="shared" si="8"/>
      </c>
      <c r="H102" s="30">
        <v>5</v>
      </c>
      <c r="I102" s="8">
        <f t="shared" si="9"/>
        <v>0</v>
      </c>
      <c r="J102" s="8">
        <f t="shared" si="10"/>
        <v>0</v>
      </c>
      <c r="K102" s="8">
        <f t="shared" si="11"/>
        <v>0</v>
      </c>
    </row>
    <row r="104" ht="13.5" thickBot="1"/>
    <row r="105" spans="1:13" ht="13.5" thickBot="1">
      <c r="A105" s="2" t="s">
        <v>59</v>
      </c>
      <c r="J105" s="36"/>
      <c r="K105" s="32">
        <f>K11+K15+SUM(K19:K23)+SUM(K27:K31)+SUM(K35:K39)+SUM(K44:K48)+K56+K60+SUM(K69:K77)+SUM(K82:K90)+SUM(K94:K102)</f>
        <v>0</v>
      </c>
      <c r="L105" s="36"/>
      <c r="M105" s="35"/>
    </row>
    <row r="106" spans="2:11" ht="12.75">
      <c r="B106" s="1" t="s">
        <v>52</v>
      </c>
      <c r="J106" s="28"/>
      <c r="K106" s="37">
        <f>K11+K15+SUM(K19:K23)+SUM(K27:K31)+SUM(K35:K39)+SUM(K44:K48)</f>
        <v>0</v>
      </c>
    </row>
    <row r="107" spans="2:11" ht="12.75">
      <c r="B107" s="1" t="s">
        <v>53</v>
      </c>
      <c r="J107" s="28"/>
      <c r="K107" s="38">
        <f>K56+K60</f>
        <v>0</v>
      </c>
    </row>
    <row r="108" spans="2:11" ht="12.75">
      <c r="B108" s="1" t="s">
        <v>54</v>
      </c>
      <c r="J108" s="28"/>
      <c r="K108" s="38">
        <f>SUM(K69:K77)+SUM(K82:K90)+SUM(K94:K102)</f>
        <v>0</v>
      </c>
    </row>
    <row r="112" spans="1:2" ht="12.75">
      <c r="A112" s="45" t="s">
        <v>65</v>
      </c>
      <c r="B112" s="44"/>
    </row>
    <row r="113" spans="1:2" ht="12.75">
      <c r="A113" s="45" t="s">
        <v>66</v>
      </c>
      <c r="B113" s="44"/>
    </row>
    <row r="114" ht="12.75">
      <c r="D114" s="44"/>
    </row>
    <row r="115" ht="12.75">
      <c r="D115" s="46" t="s">
        <v>63</v>
      </c>
    </row>
  </sheetData>
  <sheetProtection/>
  <mergeCells count="13">
    <mergeCell ref="A39:B39"/>
    <mergeCell ref="A48:B48"/>
    <mergeCell ref="A15:B15"/>
    <mergeCell ref="A66:D67"/>
    <mergeCell ref="B56:C57"/>
    <mergeCell ref="B60:C61"/>
    <mergeCell ref="A31:B31"/>
    <mergeCell ref="D10:D11"/>
    <mergeCell ref="D2:E2"/>
    <mergeCell ref="D3:E3"/>
    <mergeCell ref="D4:E4"/>
    <mergeCell ref="D5:E5"/>
    <mergeCell ref="A23:B23"/>
  </mergeCells>
  <conditionalFormatting sqref="B44 B112:B113 B19 B27 D2:E5 B11 B35 E19:E22 E27:E30 E35:E38 E44:E47 E56 E60 E69:E77 E81:E90 E93:E102 E11">
    <cfRule type="cellIs" priority="17" dxfId="0" operator="equal" stopIfTrue="1">
      <formula>0</formula>
    </cfRule>
  </conditionalFormatting>
  <conditionalFormatting sqref="E23">
    <cfRule type="cellIs" priority="5" dxfId="0" operator="equal" stopIfTrue="1">
      <formula>0</formula>
    </cfRule>
  </conditionalFormatting>
  <conditionalFormatting sqref="E31">
    <cfRule type="cellIs" priority="4" dxfId="0" operator="equal" stopIfTrue="1">
      <formula>0</formula>
    </cfRule>
  </conditionalFormatting>
  <conditionalFormatting sqref="E39">
    <cfRule type="cellIs" priority="3" dxfId="0" operator="equal" stopIfTrue="1">
      <formula>0</formula>
    </cfRule>
  </conditionalFormatting>
  <conditionalFormatting sqref="E48">
    <cfRule type="cellIs" priority="2" dxfId="0" operator="equal" stopIfTrue="1">
      <formula>0</formula>
    </cfRule>
  </conditionalFormatting>
  <conditionalFormatting sqref="E15">
    <cfRule type="cellIs" priority="1" dxfId="0" operator="equal" stopIfTrue="1">
      <formula>0</formula>
    </cfRule>
  </conditionalFormatting>
  <printOptions horizontalCentered="1"/>
  <pageMargins left="0.7086614173228347" right="0.7086614173228347" top="0.45" bottom="0.61" header="0.1968503937007874" footer="0.1968503937007874"/>
  <pageSetup horizontalDpi="600" verticalDpi="600" orientation="portrait" paperSize="8" scale="95" r:id="rId3"/>
  <headerFooter>
    <oddHeader>&amp;LZadavatel: VOP CZ, s.p.&amp;C&amp;P/&amp;N</oddHeader>
    <oddFooter>&amp;LNázev veřejné zakázky:
Poskytování  mobilních hlasových a datových služeb mobilního operátora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Babišová</dc:creator>
  <cp:keywords/>
  <dc:description/>
  <cp:lastModifiedBy>Myšková Alice</cp:lastModifiedBy>
  <cp:lastPrinted>2012-11-02T13:04:17Z</cp:lastPrinted>
  <dcterms:created xsi:type="dcterms:W3CDTF">2010-09-15T04:09:09Z</dcterms:created>
  <dcterms:modified xsi:type="dcterms:W3CDTF">2012-11-16T10:34:44Z</dcterms:modified>
  <cp:category/>
  <cp:version/>
  <cp:contentType/>
  <cp:contentStatus/>
</cp:coreProperties>
</file>