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3_OVZ\2025\014_Poskytování služeb předplatného Siemens\2_ZD na E-ZAK\"/>
    </mc:Choice>
  </mc:AlternateContent>
  <xr:revisionPtr revIDLastSave="0" documentId="13_ncr:1_{80466454-79D2-4F76-AF35-6D7D915F537E}" xr6:coauthVersionLast="47" xr6:coauthVersionMax="47" xr10:uidLastSave="{00000000-0000-0000-0000-000000000000}"/>
  <bookViews>
    <workbookView xWindow="13425" yWindow="690" windowWidth="14895" windowHeight="15195" xr2:uid="{22F5C90D-10DE-4A3E-9205-8BB3F5B2725F}"/>
  </bookViews>
  <sheets>
    <sheet name="Služby" sheetId="1" r:id="rId1"/>
  </sheets>
  <definedNames>
    <definedName name="_xlnm.Print_Area" localSheetId="0">Služby!$A:$H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1" l="1"/>
  <c r="H63" i="1"/>
  <c r="H61" i="1"/>
  <c r="H52" i="1" l="1"/>
  <c r="H50" i="1"/>
  <c r="H48" i="1"/>
  <c r="H46" i="1"/>
  <c r="H44" i="1"/>
  <c r="H42" i="1"/>
  <c r="H40" i="1"/>
  <c r="H38" i="1"/>
  <c r="H36" i="1"/>
  <c r="H34" i="1"/>
  <c r="H32" i="1"/>
  <c r="H30" i="1"/>
  <c r="H28" i="1"/>
  <c r="H26" i="1"/>
  <c r="H24" i="1"/>
  <c r="H22" i="1"/>
  <c r="H20" i="1"/>
  <c r="H18" i="1"/>
  <c r="H16" i="1"/>
  <c r="H14" i="1"/>
  <c r="H12" i="1"/>
  <c r="H10" i="1"/>
  <c r="H8" i="1"/>
  <c r="G52" i="1"/>
  <c r="G50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8" i="1"/>
  <c r="J1" i="1"/>
  <c r="H68" i="1" l="1"/>
  <c r="H55" i="1" l="1"/>
  <c r="H70" i="1" s="1"/>
</calcChain>
</file>

<file path=xl/sharedStrings.xml><?xml version="1.0" encoding="utf-8"?>
<sst xmlns="http://schemas.openxmlformats.org/spreadsheetml/2006/main" count="123" uniqueCount="99">
  <si>
    <t>Pol.</t>
  </si>
  <si>
    <t>Popis</t>
  </si>
  <si>
    <t>Kat. č.</t>
  </si>
  <si>
    <t>ks</t>
  </si>
  <si>
    <t>1.1</t>
  </si>
  <si>
    <t>SE290</t>
  </si>
  <si>
    <t>1.2</t>
  </si>
  <si>
    <t>SE306</t>
  </si>
  <si>
    <t>1.3</t>
  </si>
  <si>
    <t>SE324</t>
  </si>
  <si>
    <t>1.4</t>
  </si>
  <si>
    <t>SE351</t>
  </si>
  <si>
    <t>1.5</t>
  </si>
  <si>
    <t>SE361</t>
  </si>
  <si>
    <t>1.6</t>
  </si>
  <si>
    <t>SE375F</t>
  </si>
  <si>
    <t>1.7</t>
  </si>
  <si>
    <t>SE387F</t>
  </si>
  <si>
    <t>1.8</t>
  </si>
  <si>
    <t>Solid Edge Included CAM</t>
  </si>
  <si>
    <t xml:space="preserve">SE401 </t>
  </si>
  <si>
    <t>1.9</t>
  </si>
  <si>
    <t>Teamcenter Author - named user</t>
  </si>
  <si>
    <t>TC10101</t>
  </si>
  <si>
    <t>1.10</t>
  </si>
  <si>
    <t>TC10102</t>
  </si>
  <si>
    <t>1.11</t>
  </si>
  <si>
    <t>Teamcenter Deployment</t>
  </si>
  <si>
    <t>TC1DOTC</t>
  </si>
  <si>
    <t>1.12</t>
  </si>
  <si>
    <t>Visualization Professional</t>
  </si>
  <si>
    <t>TC20615</t>
  </si>
  <si>
    <t>1.13</t>
  </si>
  <si>
    <t>Simcenter 3D Structures</t>
  </si>
  <si>
    <t>SC13500</t>
  </si>
  <si>
    <t>1.14</t>
  </si>
  <si>
    <t>Simcenter Nastran Basic</t>
  </si>
  <si>
    <t>NXN001</t>
  </si>
  <si>
    <t>1.15</t>
  </si>
  <si>
    <t>1.16</t>
  </si>
  <si>
    <t>NX Mach 1 Design (Floating)</t>
  </si>
  <si>
    <t>NX91110</t>
  </si>
  <si>
    <t>1.17</t>
  </si>
  <si>
    <t>NX CAM Foundation</t>
  </si>
  <si>
    <t>NX11430</t>
  </si>
  <si>
    <t>1.18</t>
  </si>
  <si>
    <t>NX 2.5 Axis Milling Add-on</t>
  </si>
  <si>
    <t>NX30432</t>
  </si>
  <si>
    <t>1.19</t>
  </si>
  <si>
    <t>NX 3 Axis Milling Add-on</t>
  </si>
  <si>
    <t>NX30433</t>
  </si>
  <si>
    <t>1.20</t>
  </si>
  <si>
    <t>NX Turning Add-on</t>
  </si>
  <si>
    <t>NX30408</t>
  </si>
  <si>
    <t>1.21</t>
  </si>
  <si>
    <t xml:space="preserve">NX 5 Axis Machining Add-on </t>
  </si>
  <si>
    <t>NX30409</t>
  </si>
  <si>
    <t>1.22</t>
  </si>
  <si>
    <t xml:space="preserve">NX Machine Tool Simulation Add-on </t>
  </si>
  <si>
    <t>NX30434</t>
  </si>
  <si>
    <t>1.23</t>
  </si>
  <si>
    <t xml:space="preserve">Teamcenter Consumer </t>
  </si>
  <si>
    <t>Přehled licencí</t>
  </si>
  <si>
    <t>User Type: Floating</t>
  </si>
  <si>
    <t>User Type: Named user</t>
  </si>
  <si>
    <t>User Type: per Server</t>
  </si>
  <si>
    <t>Teamcenter Consumer</t>
  </si>
  <si>
    <t>Teamcenter Author</t>
  </si>
  <si>
    <t>Solid Edge Simulation Advanced</t>
  </si>
  <si>
    <t>Solid Edge Embedded Client</t>
  </si>
  <si>
    <t>Solid Edge Electrical Routing add-on</t>
  </si>
  <si>
    <t>Solid Edge Foundation</t>
  </si>
  <si>
    <t>Solid Edge Piping Library</t>
  </si>
  <si>
    <t>Solid Edge XpresRoute</t>
  </si>
  <si>
    <t>Solid Edge Classic</t>
  </si>
  <si>
    <t>Konzultační hodiny poskytované telefonicky/On-line</t>
  </si>
  <si>
    <t>Konzultační hodiny poskytované ON-SITE</t>
  </si>
  <si>
    <t>Konzultační den poskytovaný ON-SITE (8 hodin)</t>
  </si>
  <si>
    <t>Příloha č. 2 Kalkulace ceny</t>
  </si>
  <si>
    <t>Počet měsíců do konce smlouvy</t>
  </si>
  <si>
    <t>Popis služby</t>
  </si>
  <si>
    <t>Množství</t>
  </si>
  <si>
    <t>Jednotka</t>
  </si>
  <si>
    <t>hod.</t>
  </si>
  <si>
    <t>den</t>
  </si>
  <si>
    <t>Celkem za licence</t>
  </si>
  <si>
    <t>Celkem za služby</t>
  </si>
  <si>
    <t>Objednatel předpokládá plnění 4 hodiny za měsíc</t>
  </si>
  <si>
    <t>Objednatel předpokládá plnění 4 konzultačních dní po dobu platnosti smlouvy</t>
  </si>
  <si>
    <t>Předpoklad uzavření smlouvy</t>
  </si>
  <si>
    <t>Konec platnosti</t>
  </si>
  <si>
    <t>Jednotková cena za 12 měsíců
[Kč bez DPH/ks]</t>
  </si>
  <si>
    <t>Celkem za plnění VZ v Kč bez DPH</t>
  </si>
  <si>
    <t>Jednotková cena [Kč bez DPH/hod]</t>
  </si>
  <si>
    <t>Jednotková cena [Kč bez DPH/den]</t>
  </si>
  <si>
    <t>Nabídková cena za 15 měsíců
[Kč bez DPH]</t>
  </si>
  <si>
    <t>Služby</t>
  </si>
  <si>
    <t>Cena za požadované množství modulů za 12 měsíců [Kč bez DPH]</t>
  </si>
  <si>
    <t>Nabídková cena za požadované množství modulů za 15 měsíců
[Kč bez DPH]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</si>
</sst>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[$-405]d/mmm/yy;@"/>
  </numFmts>
  <fonts count="19">
    <font>
      <sz val="10"/>
      <name val="Arial"/>
      <family val="2"/>
      <charset val="238"/>
    </font>
    <font>
      <sz val="10"/>
      <name val="Helvetica CE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Geneva"/>
    </font>
    <font>
      <b/>
      <sz val="10"/>
      <name val="Times New Roman CE"/>
      <family val="1"/>
      <charset val="238"/>
    </font>
    <font>
      <i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rgb="FF000000"/>
      <name val="Arial"/>
      <family val="2"/>
    </font>
    <font>
      <sz val="10"/>
      <color theme="1"/>
      <name val="Aptos Narrow"/>
      <family val="2"/>
      <charset val="238"/>
      <scheme val="minor"/>
    </font>
    <font>
      <i/>
      <sz val="14"/>
      <color indexed="8"/>
      <name val="Arial"/>
      <family val="2"/>
    </font>
    <font>
      <sz val="10"/>
      <name val="Times CE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b/>
      <sz val="12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" fontId="6" fillId="0" borderId="0" applyFill="0" applyBorder="0" applyAlignment="0" applyProtection="0"/>
    <xf numFmtId="164" fontId="2" fillId="0" borderId="0" applyFill="0" applyBorder="0" applyProtection="0">
      <alignment horizontal="left"/>
    </xf>
    <xf numFmtId="4" fontId="7" fillId="0" borderId="0"/>
    <xf numFmtId="0" fontId="13" fillId="0" borderId="0"/>
    <xf numFmtId="165" fontId="4" fillId="0" borderId="0">
      <alignment horizontal="center" vertical="top"/>
    </xf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3" fontId="2" fillId="2" borderId="0" xfId="2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49" fontId="2" fillId="2" borderId="0" xfId="0" applyNumberFormat="1" applyFont="1" applyFill="1" applyAlignment="1">
      <alignment horizontal="center" vertical="center"/>
    </xf>
    <xf numFmtId="0" fontId="12" fillId="0" borderId="0" xfId="0" applyFont="1"/>
    <xf numFmtId="4" fontId="5" fillId="0" borderId="0" xfId="4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0" fontId="3" fillId="0" borderId="0" xfId="1" applyFont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0" borderId="2" xfId="0" applyBorder="1"/>
    <xf numFmtId="4" fontId="15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right" vertical="center"/>
    </xf>
    <xf numFmtId="49" fontId="4" fillId="2" borderId="0" xfId="0" applyNumberFormat="1" applyFont="1" applyFill="1" applyAlignment="1">
      <alignment horizontal="left" vertical="center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4" fillId="0" borderId="0" xfId="0" applyFont="1"/>
    <xf numFmtId="3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center" vertical="center"/>
    </xf>
    <xf numFmtId="49" fontId="14" fillId="2" borderId="0" xfId="0" applyNumberFormat="1" applyFont="1" applyFill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/>
    </xf>
    <xf numFmtId="4" fontId="15" fillId="0" borderId="2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4" fontId="15" fillId="3" borderId="1" xfId="0" applyNumberFormat="1" applyFont="1" applyFill="1" applyBorder="1" applyAlignment="1">
      <alignment horizontal="right" vertical="center"/>
    </xf>
    <xf numFmtId="4" fontId="15" fillId="3" borderId="2" xfId="0" applyNumberFormat="1" applyFont="1" applyFill="1" applyBorder="1" applyAlignment="1">
      <alignment horizontal="right" vertical="center"/>
    </xf>
    <xf numFmtId="4" fontId="15" fillId="0" borderId="1" xfId="0" applyNumberFormat="1" applyFont="1" applyBorder="1" applyAlignment="1">
      <alignment horizontal="right" vertical="center"/>
    </xf>
    <xf numFmtId="4" fontId="15" fillId="0" borderId="2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5" fillId="0" borderId="2" xfId="0" applyFont="1" applyBorder="1" applyAlignment="1">
      <alignment horizontal="right" vertical="center"/>
    </xf>
    <xf numFmtId="4" fontId="15" fillId="0" borderId="1" xfId="4" applyFont="1" applyBorder="1" applyAlignment="1">
      <alignment horizontal="center" vertical="center"/>
    </xf>
    <xf numFmtId="4" fontId="15" fillId="0" borderId="2" xfId="4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 indent="1"/>
    </xf>
    <xf numFmtId="0" fontId="16" fillId="0" borderId="2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/>
    </xf>
    <xf numFmtId="4" fontId="15" fillId="0" borderId="0" xfId="0" applyNumberFormat="1" applyFont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0" fillId="0" borderId="2" xfId="0" applyFont="1" applyBorder="1" applyAlignment="1">
      <alignment wrapText="1"/>
    </xf>
    <xf numFmtId="0" fontId="4" fillId="2" borderId="0" xfId="0" applyFont="1" applyFill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</cellXfs>
  <cellStyles count="7">
    <cellStyle name="Cene_BOLD" xfId="4" xr:uid="{DB98B2C5-95BB-4986-AA4D-2AC355DC07F7}"/>
    <cellStyle name="cene_ID_P1" xfId="2" xr:uid="{17F2A417-C07F-4918-9B85-999C9F288AB2}"/>
    <cellStyle name="Date_CZ" xfId="3" xr:uid="{06DA4E5D-00A3-4099-83A5-DA83E87C90D5}"/>
    <cellStyle name="Datum_CZ" xfId="6" xr:uid="{97A0196A-B1D7-4675-9F64-07E154841E35}"/>
    <cellStyle name="Normal_ID_P1_Kc" xfId="1" xr:uid="{B295C54A-3710-4541-A26F-FB36DC72FDB0}"/>
    <cellStyle name="Normální" xfId="0" builtinId="0"/>
    <cellStyle name="Normální 2" xfId="5" xr:uid="{90CC0F0E-C16A-4438-8B22-AAC6893476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41447-1C94-4B83-A0FD-DAD6E8DC219A}">
  <sheetPr>
    <pageSetUpPr fitToPage="1"/>
  </sheetPr>
  <dimension ref="A1:L70"/>
  <sheetViews>
    <sheetView showGridLines="0" tabSelected="1" zoomScale="70" zoomScaleNormal="70" workbookViewId="0">
      <selection activeCell="H22" sqref="H22:H23"/>
    </sheetView>
  </sheetViews>
  <sheetFormatPr defaultColWidth="9.5703125" defaultRowHeight="12.75"/>
  <cols>
    <col min="1" max="1" width="9.42578125" style="2" customWidth="1"/>
    <col min="2" max="2" width="19" style="1" customWidth="1"/>
    <col min="3" max="3" width="40.28515625" style="1" customWidth="1"/>
    <col min="4" max="4" width="13.42578125" style="1" customWidth="1"/>
    <col min="5" max="5" width="11.7109375" style="13" bestFit="1" customWidth="1"/>
    <col min="6" max="8" width="19.85546875" style="1" customWidth="1"/>
    <col min="9" max="9" width="4.85546875" style="1" customWidth="1"/>
    <col min="10" max="10" width="13.140625" style="1" hidden="1" customWidth="1"/>
    <col min="11" max="12" width="9.5703125" style="1" hidden="1" customWidth="1"/>
    <col min="13" max="16" width="0" style="1" hidden="1" customWidth="1"/>
    <col min="17" max="16384" width="9.5703125" style="1"/>
  </cols>
  <sheetData>
    <row r="1" spans="1:11" s="18" customFormat="1" ht="17.100000000000001" customHeight="1">
      <c r="A1" s="14"/>
      <c r="B1" s="16"/>
      <c r="C1" s="16"/>
      <c r="D1" s="1"/>
      <c r="E1" s="14"/>
      <c r="J1" s="18">
        <f>12+J3-J2+1</f>
        <v>15</v>
      </c>
      <c r="K1" s="18" t="s">
        <v>79</v>
      </c>
    </row>
    <row r="2" spans="1:11" s="18" customFormat="1" ht="17.100000000000001" customHeight="1">
      <c r="A2" s="17" t="s">
        <v>78</v>
      </c>
      <c r="B2" s="16"/>
      <c r="C2" s="16"/>
      <c r="D2" s="1"/>
      <c r="E2" s="14"/>
      <c r="J2" s="18">
        <v>10</v>
      </c>
      <c r="K2" s="18" t="s">
        <v>89</v>
      </c>
    </row>
    <row r="3" spans="1:11" s="18" customFormat="1" ht="17.100000000000001" customHeight="1">
      <c r="A3" s="14"/>
      <c r="B3" s="16"/>
      <c r="C3" s="16"/>
      <c r="D3" s="1"/>
      <c r="E3" s="14"/>
      <c r="J3" s="18">
        <v>12</v>
      </c>
      <c r="K3" s="18" t="s">
        <v>90</v>
      </c>
    </row>
    <row r="4" spans="1:11" s="2" customFormat="1" ht="15.75">
      <c r="A4" s="58" t="s">
        <v>62</v>
      </c>
      <c r="B4" s="58"/>
      <c r="C4" s="58"/>
      <c r="D4" s="58"/>
      <c r="E4" s="58"/>
    </row>
    <row r="5" spans="1:11" s="21" customFormat="1">
      <c r="A5" s="19"/>
      <c r="B5" s="20"/>
      <c r="C5" s="20"/>
      <c r="D5" s="20"/>
      <c r="E5" s="19"/>
    </row>
    <row r="6" spans="1:11" s="2" customFormat="1" ht="63.75">
      <c r="A6" s="37" t="s">
        <v>0</v>
      </c>
      <c r="B6" s="59" t="s">
        <v>1</v>
      </c>
      <c r="C6" s="59"/>
      <c r="D6" s="37" t="s">
        <v>2</v>
      </c>
      <c r="E6" s="37" t="s">
        <v>3</v>
      </c>
      <c r="F6" s="38" t="s">
        <v>91</v>
      </c>
      <c r="G6" s="38" t="s">
        <v>97</v>
      </c>
      <c r="H6" s="38" t="s">
        <v>98</v>
      </c>
    </row>
    <row r="7" spans="1:11" s="6" customFormat="1">
      <c r="A7" s="3"/>
      <c r="B7" s="4"/>
      <c r="C7" s="4"/>
      <c r="D7" s="3"/>
      <c r="E7" s="5"/>
    </row>
    <row r="8" spans="1:11" s="7" customFormat="1" ht="15">
      <c r="A8" s="24" t="s">
        <v>4</v>
      </c>
      <c r="B8" s="56" t="s">
        <v>74</v>
      </c>
      <c r="C8" s="56"/>
      <c r="D8" s="22" t="s">
        <v>5</v>
      </c>
      <c r="E8" s="22">
        <v>10</v>
      </c>
      <c r="F8" s="43"/>
      <c r="G8" s="45">
        <f>F8*E8</f>
        <v>0</v>
      </c>
      <c r="H8" s="45">
        <f>((F8*E8)/12)*15</f>
        <v>0</v>
      </c>
      <c r="J8" s="55"/>
    </row>
    <row r="9" spans="1:11" customFormat="1" ht="14.25" customHeight="1">
      <c r="A9" s="25"/>
      <c r="B9" s="57" t="s">
        <v>63</v>
      </c>
      <c r="C9" s="57"/>
      <c r="D9" s="10"/>
      <c r="E9" s="26"/>
      <c r="F9" s="44"/>
      <c r="G9" s="46"/>
      <c r="H9" s="46"/>
      <c r="J9" s="55"/>
    </row>
    <row r="10" spans="1:11" s="7" customFormat="1" ht="15">
      <c r="A10" s="24" t="s">
        <v>6</v>
      </c>
      <c r="B10" s="56" t="s">
        <v>73</v>
      </c>
      <c r="C10" s="56"/>
      <c r="D10" s="22" t="s">
        <v>7</v>
      </c>
      <c r="E10" s="22">
        <v>2</v>
      </c>
      <c r="F10" s="43"/>
      <c r="G10" s="45">
        <f t="shared" ref="G10" si="0">F10*E10</f>
        <v>0</v>
      </c>
      <c r="H10" s="45">
        <f t="shared" ref="H10" si="1">((F10*E10)/12)*15</f>
        <v>0</v>
      </c>
      <c r="J10" s="55"/>
    </row>
    <row r="11" spans="1:11" customFormat="1" ht="13.5" customHeight="1">
      <c r="A11" s="25"/>
      <c r="B11" s="57" t="s">
        <v>63</v>
      </c>
      <c r="C11" s="57"/>
      <c r="D11" s="10"/>
      <c r="E11" s="26"/>
      <c r="F11" s="44"/>
      <c r="G11" s="46"/>
      <c r="H11" s="46"/>
      <c r="J11" s="55"/>
    </row>
    <row r="12" spans="1:11" s="7" customFormat="1" ht="15">
      <c r="A12" s="24" t="s">
        <v>8</v>
      </c>
      <c r="B12" s="56" t="s">
        <v>72</v>
      </c>
      <c r="C12" s="56"/>
      <c r="D12" s="22" t="s">
        <v>9</v>
      </c>
      <c r="E12" s="22">
        <v>1</v>
      </c>
      <c r="F12" s="43"/>
      <c r="G12" s="45">
        <f t="shared" ref="G12" si="2">F12*E12</f>
        <v>0</v>
      </c>
      <c r="H12" s="45">
        <f t="shared" ref="H12" si="3">((F12*E12)/12)*15</f>
        <v>0</v>
      </c>
      <c r="J12" s="55"/>
    </row>
    <row r="13" spans="1:11" customFormat="1" ht="13.5" customHeight="1">
      <c r="A13" s="25"/>
      <c r="B13" s="57" t="s">
        <v>63</v>
      </c>
      <c r="C13" s="57"/>
      <c r="D13" s="10"/>
      <c r="E13" s="26"/>
      <c r="F13" s="44"/>
      <c r="G13" s="46"/>
      <c r="H13" s="46"/>
      <c r="J13" s="55"/>
    </row>
    <row r="14" spans="1:11" s="7" customFormat="1" ht="15">
      <c r="A14" s="24" t="s">
        <v>10</v>
      </c>
      <c r="B14" s="56" t="s">
        <v>71</v>
      </c>
      <c r="C14" s="56"/>
      <c r="D14" s="22" t="s">
        <v>11</v>
      </c>
      <c r="E14" s="22">
        <v>11</v>
      </c>
      <c r="F14" s="43"/>
      <c r="G14" s="45">
        <f t="shared" ref="G14" si="4">F14*E14</f>
        <v>0</v>
      </c>
      <c r="H14" s="45">
        <f t="shared" ref="H14" si="5">((F14*E14)/12)*15</f>
        <v>0</v>
      </c>
      <c r="J14" s="55"/>
    </row>
    <row r="15" spans="1:11" customFormat="1" ht="13.5" customHeight="1">
      <c r="A15" s="25"/>
      <c r="B15" s="57" t="s">
        <v>63</v>
      </c>
      <c r="C15" s="57"/>
      <c r="D15" s="10"/>
      <c r="E15" s="26"/>
      <c r="F15" s="44"/>
      <c r="G15" s="46"/>
      <c r="H15" s="46"/>
      <c r="J15" s="55"/>
    </row>
    <row r="16" spans="1:11" s="7" customFormat="1" ht="15">
      <c r="A16" s="24" t="s">
        <v>12</v>
      </c>
      <c r="B16" s="56" t="s">
        <v>70</v>
      </c>
      <c r="C16" s="56"/>
      <c r="D16" s="22" t="s">
        <v>13</v>
      </c>
      <c r="E16" s="22">
        <v>2</v>
      </c>
      <c r="F16" s="43"/>
      <c r="G16" s="45">
        <f t="shared" ref="G16" si="6">F16*E16</f>
        <v>0</v>
      </c>
      <c r="H16" s="45">
        <f t="shared" ref="H16" si="7">((F16*E16)/12)*15</f>
        <v>0</v>
      </c>
      <c r="J16" s="55"/>
    </row>
    <row r="17" spans="1:10" customFormat="1" ht="13.5" customHeight="1">
      <c r="A17" s="25"/>
      <c r="B17" s="57" t="s">
        <v>63</v>
      </c>
      <c r="C17" s="57"/>
      <c r="D17" s="10"/>
      <c r="E17" s="26"/>
      <c r="F17" s="44"/>
      <c r="G17" s="46"/>
      <c r="H17" s="46"/>
      <c r="J17" s="55"/>
    </row>
    <row r="18" spans="1:10" s="7" customFormat="1" ht="15">
      <c r="A18" s="24" t="s">
        <v>14</v>
      </c>
      <c r="B18" s="56" t="s">
        <v>69</v>
      </c>
      <c r="C18" s="56"/>
      <c r="D18" s="22" t="s">
        <v>15</v>
      </c>
      <c r="E18" s="22">
        <v>21</v>
      </c>
      <c r="F18" s="43"/>
      <c r="G18" s="45">
        <f t="shared" ref="G18" si="8">F18*E18</f>
        <v>0</v>
      </c>
      <c r="H18" s="45">
        <f t="shared" ref="H18" si="9">((F18*E18)/12)*15</f>
        <v>0</v>
      </c>
      <c r="J18" s="55"/>
    </row>
    <row r="19" spans="1:10" customFormat="1" ht="13.5" customHeight="1">
      <c r="A19" s="25"/>
      <c r="B19" s="57" t="s">
        <v>63</v>
      </c>
      <c r="C19" s="57"/>
      <c r="D19" s="10"/>
      <c r="E19" s="26"/>
      <c r="F19" s="44"/>
      <c r="G19" s="46"/>
      <c r="H19" s="46"/>
      <c r="J19" s="55"/>
    </row>
    <row r="20" spans="1:10" s="7" customFormat="1" ht="15">
      <c r="A20" s="24" t="s">
        <v>16</v>
      </c>
      <c r="B20" s="56" t="s">
        <v>68</v>
      </c>
      <c r="C20" s="56"/>
      <c r="D20" s="22" t="s">
        <v>17</v>
      </c>
      <c r="E20" s="22">
        <v>1</v>
      </c>
      <c r="F20" s="43"/>
      <c r="G20" s="45">
        <f t="shared" ref="G20" si="10">F20*E20</f>
        <v>0</v>
      </c>
      <c r="H20" s="45">
        <f t="shared" ref="H20" si="11">((F20*E20)/12)*15</f>
        <v>0</v>
      </c>
      <c r="J20" s="55"/>
    </row>
    <row r="21" spans="1:10" customFormat="1" ht="13.5" customHeight="1">
      <c r="A21" s="25"/>
      <c r="B21" s="57" t="s">
        <v>63</v>
      </c>
      <c r="C21" s="57"/>
      <c r="D21" s="10"/>
      <c r="E21" s="26"/>
      <c r="F21" s="44"/>
      <c r="G21" s="46"/>
      <c r="H21" s="46"/>
      <c r="J21" s="55"/>
    </row>
    <row r="22" spans="1:10" s="7" customFormat="1" ht="15">
      <c r="A22" s="24" t="s">
        <v>18</v>
      </c>
      <c r="B22" s="56" t="s">
        <v>19</v>
      </c>
      <c r="C22" s="56"/>
      <c r="D22" s="22" t="s">
        <v>20</v>
      </c>
      <c r="E22" s="22">
        <v>21</v>
      </c>
      <c r="F22" s="43"/>
      <c r="G22" s="45">
        <f t="shared" ref="G22" si="12">F22*E22</f>
        <v>0</v>
      </c>
      <c r="H22" s="45">
        <f t="shared" ref="H22" si="13">((F22*E22)/12)*15</f>
        <v>0</v>
      </c>
      <c r="J22" s="55"/>
    </row>
    <row r="23" spans="1:10" customFormat="1" ht="13.5" customHeight="1">
      <c r="A23" s="25"/>
      <c r="B23" s="57" t="s">
        <v>63</v>
      </c>
      <c r="C23" s="57"/>
      <c r="D23" s="10"/>
      <c r="E23" s="26"/>
      <c r="F23" s="44"/>
      <c r="G23" s="46"/>
      <c r="H23" s="46"/>
      <c r="J23" s="55"/>
    </row>
    <row r="24" spans="1:10" s="7" customFormat="1" ht="15">
      <c r="A24" s="24" t="s">
        <v>21</v>
      </c>
      <c r="B24" s="56" t="s">
        <v>67</v>
      </c>
      <c r="C24" s="56"/>
      <c r="D24" s="22" t="s">
        <v>23</v>
      </c>
      <c r="E24" s="22">
        <v>28</v>
      </c>
      <c r="F24" s="43"/>
      <c r="G24" s="45">
        <f t="shared" ref="G24" si="14">F24*E24</f>
        <v>0</v>
      </c>
      <c r="H24" s="45">
        <f t="shared" ref="H24" si="15">((F24*E24)/12)*15</f>
        <v>0</v>
      </c>
      <c r="J24" s="55"/>
    </row>
    <row r="25" spans="1:10" customFormat="1" ht="13.9" customHeight="1">
      <c r="A25" s="25"/>
      <c r="B25" s="57" t="s">
        <v>64</v>
      </c>
      <c r="C25" s="57"/>
      <c r="D25" s="10"/>
      <c r="E25" s="26"/>
      <c r="F25" s="44"/>
      <c r="G25" s="46"/>
      <c r="H25" s="46"/>
      <c r="J25" s="55"/>
    </row>
    <row r="26" spans="1:10" s="7" customFormat="1" ht="15">
      <c r="A26" s="24" t="s">
        <v>24</v>
      </c>
      <c r="B26" s="56" t="s">
        <v>66</v>
      </c>
      <c r="C26" s="56"/>
      <c r="D26" s="22" t="s">
        <v>25</v>
      </c>
      <c r="E26" s="22">
        <v>1</v>
      </c>
      <c r="F26" s="43"/>
      <c r="G26" s="45">
        <f t="shared" ref="G26" si="16">F26*E26</f>
        <v>0</v>
      </c>
      <c r="H26" s="45">
        <f t="shared" ref="H26" si="17">((F26*E26)/12)*15</f>
        <v>0</v>
      </c>
      <c r="J26" s="55"/>
    </row>
    <row r="27" spans="1:10" customFormat="1" ht="13.9" customHeight="1">
      <c r="A27" s="25"/>
      <c r="B27" s="57" t="s">
        <v>64</v>
      </c>
      <c r="C27" s="57"/>
      <c r="D27" s="10"/>
      <c r="E27" s="26"/>
      <c r="F27" s="44"/>
      <c r="G27" s="46"/>
      <c r="H27" s="46"/>
      <c r="J27" s="55"/>
    </row>
    <row r="28" spans="1:10" s="7" customFormat="1" ht="15">
      <c r="A28" s="24" t="s">
        <v>26</v>
      </c>
      <c r="B28" s="56" t="s">
        <v>27</v>
      </c>
      <c r="C28" s="56"/>
      <c r="D28" s="22" t="s">
        <v>28</v>
      </c>
      <c r="E28" s="22">
        <v>1</v>
      </c>
      <c r="F28" s="43"/>
      <c r="G28" s="45">
        <f t="shared" ref="G28" si="18">F28*E28</f>
        <v>0</v>
      </c>
      <c r="H28" s="45">
        <f t="shared" ref="H28" si="19">((F28*E28)/12)*15</f>
        <v>0</v>
      </c>
      <c r="J28" s="55"/>
    </row>
    <row r="29" spans="1:10" customFormat="1" ht="13.9" customHeight="1">
      <c r="A29" s="25"/>
      <c r="B29" s="57" t="s">
        <v>65</v>
      </c>
      <c r="C29" s="57"/>
      <c r="D29" s="10"/>
      <c r="E29" s="26"/>
      <c r="F29" s="44"/>
      <c r="G29" s="46"/>
      <c r="H29" s="46"/>
      <c r="J29" s="55"/>
    </row>
    <row r="30" spans="1:10" s="7" customFormat="1" ht="15">
      <c r="A30" s="24" t="s">
        <v>29</v>
      </c>
      <c r="B30" s="56" t="s">
        <v>30</v>
      </c>
      <c r="C30" s="56"/>
      <c r="D30" s="22" t="s">
        <v>31</v>
      </c>
      <c r="E30" s="22">
        <v>2</v>
      </c>
      <c r="F30" s="43"/>
      <c r="G30" s="45">
        <f t="shared" ref="G30" si="20">F30*E30</f>
        <v>0</v>
      </c>
      <c r="H30" s="45">
        <f t="shared" ref="H30" si="21">((F30*E30)/12)*15</f>
        <v>0</v>
      </c>
      <c r="J30" s="55"/>
    </row>
    <row r="31" spans="1:10" customFormat="1" ht="13.9" customHeight="1">
      <c r="A31" s="25"/>
      <c r="B31" s="57" t="s">
        <v>64</v>
      </c>
      <c r="C31" s="57"/>
      <c r="D31" s="10"/>
      <c r="E31" s="26"/>
      <c r="F31" s="44"/>
      <c r="G31" s="46"/>
      <c r="H31" s="46"/>
      <c r="J31" s="55"/>
    </row>
    <row r="32" spans="1:10" s="7" customFormat="1" ht="15">
      <c r="A32" s="24" t="s">
        <v>32</v>
      </c>
      <c r="B32" s="56" t="s">
        <v>33</v>
      </c>
      <c r="C32" s="56"/>
      <c r="D32" s="22" t="s">
        <v>34</v>
      </c>
      <c r="E32" s="22">
        <v>1</v>
      </c>
      <c r="F32" s="43"/>
      <c r="G32" s="45">
        <f t="shared" ref="G32" si="22">F32*E32</f>
        <v>0</v>
      </c>
      <c r="H32" s="45">
        <f t="shared" ref="H32" si="23">((F32*E32)/12)*15</f>
        <v>0</v>
      </c>
      <c r="J32" s="55"/>
    </row>
    <row r="33" spans="1:10" customFormat="1" ht="13.5" customHeight="1">
      <c r="A33" s="25"/>
      <c r="B33" s="57" t="s">
        <v>63</v>
      </c>
      <c r="C33" s="57"/>
      <c r="D33" s="10"/>
      <c r="E33" s="26"/>
      <c r="F33" s="44"/>
      <c r="G33" s="46"/>
      <c r="H33" s="46"/>
      <c r="J33" s="55"/>
    </row>
    <row r="34" spans="1:10" s="7" customFormat="1" ht="15">
      <c r="A34" s="24" t="s">
        <v>35</v>
      </c>
      <c r="B34" s="56" t="s">
        <v>36</v>
      </c>
      <c r="C34" s="56"/>
      <c r="D34" s="22" t="s">
        <v>37</v>
      </c>
      <c r="E34" s="22">
        <v>1</v>
      </c>
      <c r="F34" s="43"/>
      <c r="G34" s="45">
        <f t="shared" ref="G34" si="24">F34*E34</f>
        <v>0</v>
      </c>
      <c r="H34" s="45">
        <f t="shared" ref="H34" si="25">((F34*E34)/12)*15</f>
        <v>0</v>
      </c>
      <c r="J34" s="55"/>
    </row>
    <row r="35" spans="1:10" customFormat="1" ht="13.5" customHeight="1">
      <c r="A35" s="25"/>
      <c r="B35" s="57" t="s">
        <v>63</v>
      </c>
      <c r="C35" s="57"/>
      <c r="D35" s="10"/>
      <c r="E35" s="26"/>
      <c r="F35" s="44"/>
      <c r="G35" s="46"/>
      <c r="H35" s="46"/>
      <c r="J35" s="55"/>
    </row>
    <row r="36" spans="1:10" s="7" customFormat="1" ht="15">
      <c r="A36" s="24" t="s">
        <v>38</v>
      </c>
      <c r="B36" s="56" t="s">
        <v>22</v>
      </c>
      <c r="C36" s="56"/>
      <c r="D36" s="22" t="s">
        <v>23</v>
      </c>
      <c r="E36" s="22">
        <v>3</v>
      </c>
      <c r="F36" s="43"/>
      <c r="G36" s="45">
        <f t="shared" ref="G36" si="26">F36*E36</f>
        <v>0</v>
      </c>
      <c r="H36" s="45">
        <f t="shared" ref="H36" si="27">((F36*E36)/12)*15</f>
        <v>0</v>
      </c>
      <c r="J36" s="55"/>
    </row>
    <row r="37" spans="1:10" customFormat="1" ht="13.9" customHeight="1">
      <c r="A37" s="25"/>
      <c r="B37" s="57" t="s">
        <v>64</v>
      </c>
      <c r="C37" s="57"/>
      <c r="D37" s="10"/>
      <c r="E37" s="26"/>
      <c r="F37" s="44"/>
      <c r="G37" s="46"/>
      <c r="H37" s="46"/>
      <c r="J37" s="55"/>
    </row>
    <row r="38" spans="1:10" s="7" customFormat="1" ht="15">
      <c r="A38" s="24" t="s">
        <v>39</v>
      </c>
      <c r="B38" s="56" t="s">
        <v>40</v>
      </c>
      <c r="C38" s="56"/>
      <c r="D38" s="22" t="s">
        <v>41</v>
      </c>
      <c r="E38" s="22">
        <v>1</v>
      </c>
      <c r="F38" s="43"/>
      <c r="G38" s="45">
        <f t="shared" ref="G38" si="28">F38*E38</f>
        <v>0</v>
      </c>
      <c r="H38" s="45">
        <f t="shared" ref="H38" si="29">((F38*E38)/12)*15</f>
        <v>0</v>
      </c>
      <c r="J38" s="55"/>
    </row>
    <row r="39" spans="1:10" customFormat="1" ht="13.5" customHeight="1">
      <c r="A39" s="25"/>
      <c r="B39" s="57" t="s">
        <v>63</v>
      </c>
      <c r="C39" s="57"/>
      <c r="D39" s="10"/>
      <c r="E39" s="26"/>
      <c r="F39" s="44"/>
      <c r="G39" s="46"/>
      <c r="H39" s="46"/>
      <c r="J39" s="55"/>
    </row>
    <row r="40" spans="1:10" s="7" customFormat="1" ht="15">
      <c r="A40" s="24" t="s">
        <v>42</v>
      </c>
      <c r="B40" s="56" t="s">
        <v>43</v>
      </c>
      <c r="C40" s="56"/>
      <c r="D40" s="22" t="s">
        <v>44</v>
      </c>
      <c r="E40" s="22">
        <v>2</v>
      </c>
      <c r="F40" s="43"/>
      <c r="G40" s="45">
        <f t="shared" ref="G40" si="30">F40*E40</f>
        <v>0</v>
      </c>
      <c r="H40" s="45">
        <f t="shared" ref="H40" si="31">((F40*E40)/12)*15</f>
        <v>0</v>
      </c>
      <c r="J40" s="55"/>
    </row>
    <row r="41" spans="1:10" customFormat="1" ht="13.5" customHeight="1">
      <c r="A41" s="25"/>
      <c r="B41" s="57" t="s">
        <v>63</v>
      </c>
      <c r="C41" s="57"/>
      <c r="D41" s="10"/>
      <c r="E41" s="26"/>
      <c r="F41" s="44"/>
      <c r="G41" s="46"/>
      <c r="H41" s="46"/>
      <c r="J41" s="55"/>
    </row>
    <row r="42" spans="1:10" s="7" customFormat="1" ht="15">
      <c r="A42" s="24" t="s">
        <v>45</v>
      </c>
      <c r="B42" s="56" t="s">
        <v>46</v>
      </c>
      <c r="C42" s="56"/>
      <c r="D42" s="22" t="s">
        <v>47</v>
      </c>
      <c r="E42" s="22">
        <v>2</v>
      </c>
      <c r="F42" s="43"/>
      <c r="G42" s="45">
        <f t="shared" ref="G42" si="32">F42*E42</f>
        <v>0</v>
      </c>
      <c r="H42" s="45">
        <f t="shared" ref="H42" si="33">((F42*E42)/12)*15</f>
        <v>0</v>
      </c>
      <c r="J42" s="55"/>
    </row>
    <row r="43" spans="1:10" customFormat="1" ht="13.5" customHeight="1">
      <c r="A43" s="25"/>
      <c r="B43" s="57" t="s">
        <v>63</v>
      </c>
      <c r="C43" s="57"/>
      <c r="D43" s="10"/>
      <c r="E43" s="26"/>
      <c r="F43" s="44"/>
      <c r="G43" s="46"/>
      <c r="H43" s="46"/>
      <c r="J43" s="55"/>
    </row>
    <row r="44" spans="1:10" s="7" customFormat="1" ht="15">
      <c r="A44" s="24" t="s">
        <v>48</v>
      </c>
      <c r="B44" s="56" t="s">
        <v>49</v>
      </c>
      <c r="C44" s="56"/>
      <c r="D44" s="22" t="s">
        <v>50</v>
      </c>
      <c r="E44" s="22">
        <v>2</v>
      </c>
      <c r="F44" s="43"/>
      <c r="G44" s="45">
        <f t="shared" ref="G44" si="34">F44*E44</f>
        <v>0</v>
      </c>
      <c r="H44" s="45">
        <f t="shared" ref="H44" si="35">((F44*E44)/12)*15</f>
        <v>0</v>
      </c>
      <c r="J44" s="55"/>
    </row>
    <row r="45" spans="1:10" customFormat="1" ht="13.5" customHeight="1">
      <c r="A45" s="25"/>
      <c r="B45" s="57" t="s">
        <v>63</v>
      </c>
      <c r="C45" s="57"/>
      <c r="D45" s="10"/>
      <c r="E45" s="26"/>
      <c r="F45" s="44"/>
      <c r="G45" s="46"/>
      <c r="H45" s="46"/>
      <c r="J45" s="55"/>
    </row>
    <row r="46" spans="1:10" s="7" customFormat="1" ht="15">
      <c r="A46" s="24" t="s">
        <v>51</v>
      </c>
      <c r="B46" s="56" t="s">
        <v>52</v>
      </c>
      <c r="C46" s="56"/>
      <c r="D46" s="22" t="s">
        <v>53</v>
      </c>
      <c r="E46" s="22">
        <v>1</v>
      </c>
      <c r="F46" s="43"/>
      <c r="G46" s="45">
        <f t="shared" ref="G46" si="36">F46*E46</f>
        <v>0</v>
      </c>
      <c r="H46" s="45">
        <f t="shared" ref="H46" si="37">((F46*E46)/12)*15</f>
        <v>0</v>
      </c>
      <c r="J46" s="55"/>
    </row>
    <row r="47" spans="1:10" customFormat="1" ht="13.5" customHeight="1">
      <c r="A47" s="25"/>
      <c r="B47" s="57" t="s">
        <v>63</v>
      </c>
      <c r="C47" s="57"/>
      <c r="D47" s="10"/>
      <c r="E47" s="26"/>
      <c r="F47" s="44"/>
      <c r="G47" s="46"/>
      <c r="H47" s="46"/>
      <c r="J47" s="55"/>
    </row>
    <row r="48" spans="1:10" s="7" customFormat="1" ht="15">
      <c r="A48" s="24" t="s">
        <v>54</v>
      </c>
      <c r="B48" s="56" t="s">
        <v>55</v>
      </c>
      <c r="C48" s="56"/>
      <c r="D48" s="22" t="s">
        <v>56</v>
      </c>
      <c r="E48" s="22">
        <v>1</v>
      </c>
      <c r="F48" s="43"/>
      <c r="G48" s="45">
        <f t="shared" ref="G48" si="38">F48*E48</f>
        <v>0</v>
      </c>
      <c r="H48" s="45">
        <f t="shared" ref="H48" si="39">((F48*E48)/12)*15</f>
        <v>0</v>
      </c>
      <c r="J48" s="55"/>
    </row>
    <row r="49" spans="1:10" customFormat="1" ht="13.5" customHeight="1">
      <c r="A49" s="25"/>
      <c r="B49" s="57" t="s">
        <v>63</v>
      </c>
      <c r="C49" s="57"/>
      <c r="D49" s="10"/>
      <c r="E49" s="26"/>
      <c r="F49" s="44"/>
      <c r="G49" s="46"/>
      <c r="H49" s="46"/>
      <c r="J49" s="55"/>
    </row>
    <row r="50" spans="1:10" s="7" customFormat="1" ht="15">
      <c r="A50" s="24" t="s">
        <v>57</v>
      </c>
      <c r="B50" s="56" t="s">
        <v>58</v>
      </c>
      <c r="C50" s="56"/>
      <c r="D50" s="22" t="s">
        <v>59</v>
      </c>
      <c r="E50" s="22">
        <v>1</v>
      </c>
      <c r="F50" s="43"/>
      <c r="G50" s="45">
        <f t="shared" ref="G50" si="40">F50*E50</f>
        <v>0</v>
      </c>
      <c r="H50" s="45">
        <f t="shared" ref="H50" si="41">((F50*E50)/12)*15</f>
        <v>0</v>
      </c>
      <c r="J50" s="55"/>
    </row>
    <row r="51" spans="1:10" customFormat="1" ht="13.5" customHeight="1">
      <c r="A51" s="25"/>
      <c r="B51" s="57" t="s">
        <v>63</v>
      </c>
      <c r="C51" s="57"/>
      <c r="D51" s="10"/>
      <c r="E51" s="26"/>
      <c r="F51" s="44"/>
      <c r="G51" s="46"/>
      <c r="H51" s="46"/>
      <c r="J51" s="55"/>
    </row>
    <row r="52" spans="1:10" s="7" customFormat="1" ht="15">
      <c r="A52" s="24" t="s">
        <v>60</v>
      </c>
      <c r="B52" s="56" t="s">
        <v>61</v>
      </c>
      <c r="C52" s="56"/>
      <c r="D52" s="22" t="s">
        <v>25</v>
      </c>
      <c r="E52" s="22">
        <v>3</v>
      </c>
      <c r="F52" s="43"/>
      <c r="G52" s="45">
        <f t="shared" ref="G52" si="42">F52*E52</f>
        <v>0</v>
      </c>
      <c r="H52" s="45">
        <f t="shared" ref="H52" si="43">((F52*E52)/12)*15</f>
        <v>0</v>
      </c>
      <c r="J52" s="55"/>
    </row>
    <row r="53" spans="1:10" customFormat="1" ht="13.9" customHeight="1">
      <c r="A53" s="25"/>
      <c r="B53" s="57" t="s">
        <v>64</v>
      </c>
      <c r="C53" s="57"/>
      <c r="D53" s="10"/>
      <c r="E53" s="26"/>
      <c r="F53" s="44"/>
      <c r="G53" s="46"/>
      <c r="H53" s="46"/>
      <c r="J53" s="55"/>
    </row>
    <row r="54" spans="1:10" customFormat="1" ht="13.9" customHeight="1">
      <c r="A54" s="23"/>
      <c r="B54" s="8"/>
      <c r="C54" s="8"/>
      <c r="D54" s="9"/>
      <c r="F54" s="28"/>
      <c r="G54" s="28"/>
      <c r="H54" s="28"/>
      <c r="J54" s="27"/>
    </row>
    <row r="55" spans="1:10" s="32" customFormat="1" ht="13.9" customHeight="1">
      <c r="A55" s="29" t="s">
        <v>85</v>
      </c>
      <c r="B55" s="30"/>
      <c r="C55" s="30"/>
      <c r="D55" s="31"/>
      <c r="F55" s="33"/>
      <c r="G55" s="33"/>
      <c r="H55" s="34">
        <f>SUM(H8:H53)</f>
        <v>0</v>
      </c>
      <c r="J55" s="35"/>
    </row>
    <row r="56" spans="1:10" s="32" customFormat="1" ht="13.5" customHeight="1">
      <c r="A56" s="29"/>
      <c r="B56" s="30"/>
      <c r="C56" s="30"/>
      <c r="D56" s="31"/>
      <c r="F56" s="33"/>
      <c r="G56" s="33"/>
      <c r="H56" s="34"/>
      <c r="J56" s="35"/>
    </row>
    <row r="57" spans="1:10" s="32" customFormat="1" ht="13.5" customHeight="1">
      <c r="A57" s="29" t="s">
        <v>96</v>
      </c>
      <c r="B57" s="30"/>
      <c r="C57" s="30"/>
      <c r="D57" s="31"/>
      <c r="F57" s="33"/>
      <c r="G57" s="33"/>
      <c r="H57" s="34"/>
      <c r="J57" s="35"/>
    </row>
    <row r="58" spans="1:10" customFormat="1" ht="13.5">
      <c r="A58" s="11"/>
      <c r="B58" s="8"/>
      <c r="C58" s="8"/>
      <c r="D58" s="9"/>
    </row>
    <row r="59" spans="1:10" s="12" customFormat="1" ht="38.25">
      <c r="A59" s="54" t="s">
        <v>80</v>
      </c>
      <c r="B59" s="54"/>
      <c r="C59" s="54"/>
      <c r="D59" s="38" t="s">
        <v>81</v>
      </c>
      <c r="E59" s="38" t="s">
        <v>82</v>
      </c>
      <c r="F59" s="38" t="s">
        <v>93</v>
      </c>
      <c r="G59" s="38" t="s">
        <v>94</v>
      </c>
      <c r="H59" s="38" t="s">
        <v>95</v>
      </c>
    </row>
    <row r="60" spans="1:10" s="12" customFormat="1" ht="12.75" customHeight="1">
      <c r="A60" s="41"/>
      <c r="B60" s="41"/>
      <c r="C60" s="41"/>
      <c r="D60" s="42"/>
      <c r="E60" s="42"/>
      <c r="F60" s="42"/>
    </row>
    <row r="61" spans="1:10" ht="14.25">
      <c r="A61" s="51" t="s">
        <v>75</v>
      </c>
      <c r="B61" s="51"/>
      <c r="C61" s="51"/>
      <c r="D61" s="47">
        <v>4</v>
      </c>
      <c r="E61" s="49" t="s">
        <v>83</v>
      </c>
      <c r="F61" s="43"/>
      <c r="G61" s="39"/>
      <c r="H61" s="45">
        <f>F61*D61*15</f>
        <v>0</v>
      </c>
    </row>
    <row r="62" spans="1:10" s="15" customFormat="1" ht="14.25">
      <c r="A62" s="52" t="s">
        <v>87</v>
      </c>
      <c r="B62" s="52"/>
      <c r="C62" s="52"/>
      <c r="D62" s="48"/>
      <c r="E62" s="50"/>
      <c r="F62" s="44"/>
      <c r="G62" s="40"/>
      <c r="H62" s="46"/>
    </row>
    <row r="63" spans="1:10" ht="14.25">
      <c r="A63" s="51" t="s">
        <v>76</v>
      </c>
      <c r="B63" s="51"/>
      <c r="C63" s="51"/>
      <c r="D63" s="47">
        <v>4</v>
      </c>
      <c r="E63" s="49" t="s">
        <v>83</v>
      </c>
      <c r="F63" s="43"/>
      <c r="G63" s="39"/>
      <c r="H63" s="45">
        <f t="shared" ref="H63" si="44">F63*D63*15</f>
        <v>0</v>
      </c>
    </row>
    <row r="64" spans="1:10" ht="13.15" customHeight="1">
      <c r="A64" s="52" t="s">
        <v>87</v>
      </c>
      <c r="B64" s="52"/>
      <c r="C64" s="52"/>
      <c r="D64" s="48"/>
      <c r="E64" s="50"/>
      <c r="F64" s="44"/>
      <c r="G64" s="40"/>
      <c r="H64" s="46"/>
    </row>
    <row r="65" spans="1:8" ht="14.25">
      <c r="A65" s="51" t="s">
        <v>77</v>
      </c>
      <c r="B65" s="51"/>
      <c r="C65" s="51"/>
      <c r="D65" s="47">
        <v>4</v>
      </c>
      <c r="E65" s="49" t="s">
        <v>84</v>
      </c>
      <c r="F65" s="45"/>
      <c r="G65" s="43"/>
      <c r="H65" s="45">
        <f>G65*D65</f>
        <v>0</v>
      </c>
    </row>
    <row r="66" spans="1:8" ht="13.15" customHeight="1">
      <c r="A66" s="53" t="s">
        <v>88</v>
      </c>
      <c r="B66" s="53"/>
      <c r="C66" s="53"/>
      <c r="D66" s="48"/>
      <c r="E66" s="50"/>
      <c r="F66" s="46"/>
      <c r="G66" s="44"/>
      <c r="H66" s="46"/>
    </row>
    <row r="68" spans="1:8" ht="15.75">
      <c r="A68" s="29" t="s">
        <v>86</v>
      </c>
      <c r="H68" s="34">
        <f>SUM(H61:H66)</f>
        <v>0</v>
      </c>
    </row>
    <row r="70" spans="1:8" ht="18">
      <c r="A70" s="36" t="s">
        <v>92</v>
      </c>
      <c r="H70" s="34">
        <f>+H55+H68</f>
        <v>0</v>
      </c>
    </row>
  </sheetData>
  <sheetProtection algorithmName="SHA-512" hashValue="ruXYW9HNlZAwhGLDzYyZDQmFpUqpyMhXiEFWGSIKeJPoy9EeSRLhpoxpCMGRnxfBkiYL+Zyl6U6HsMVSXEg3IA==" saltValue="enVV79pwbDgvdHgBIoVpKA==" spinCount="100000" sheet="1" objects="1" scenarios="1"/>
  <protectedRanges>
    <protectedRange sqref="G65:G66" name="Sluzby dny"/>
    <protectedRange sqref="F8:F53" name="Licence"/>
    <protectedRange sqref="F61:F64" name="Sluzby hod"/>
  </protectedRanges>
  <mergeCells count="160">
    <mergeCell ref="B44:C44"/>
    <mergeCell ref="B45:C45"/>
    <mergeCell ref="B46:C46"/>
    <mergeCell ref="B47:C47"/>
    <mergeCell ref="B48:C48"/>
    <mergeCell ref="B49:C49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4:E4"/>
    <mergeCell ref="B6:C6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38:F39"/>
    <mergeCell ref="F40:F41"/>
    <mergeCell ref="F42:F43"/>
    <mergeCell ref="F44:F45"/>
    <mergeCell ref="F46:F47"/>
    <mergeCell ref="F26:F27"/>
    <mergeCell ref="F28:F29"/>
    <mergeCell ref="F30:F31"/>
    <mergeCell ref="F32:F33"/>
    <mergeCell ref="F34:F35"/>
    <mergeCell ref="F36:F37"/>
    <mergeCell ref="H40:H41"/>
    <mergeCell ref="H42:H43"/>
    <mergeCell ref="J18:J19"/>
    <mergeCell ref="J20:J21"/>
    <mergeCell ref="J22:J23"/>
    <mergeCell ref="J24:J25"/>
    <mergeCell ref="J26:J27"/>
    <mergeCell ref="J46:J4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44:H45"/>
    <mergeCell ref="H46:H47"/>
    <mergeCell ref="H63:H64"/>
    <mergeCell ref="H65:H66"/>
    <mergeCell ref="D63:D64"/>
    <mergeCell ref="E63:E64"/>
    <mergeCell ref="J8:J9"/>
    <mergeCell ref="J10:J11"/>
    <mergeCell ref="J12:J13"/>
    <mergeCell ref="J14:J15"/>
    <mergeCell ref="J16:J17"/>
    <mergeCell ref="J38:J39"/>
    <mergeCell ref="J40:J41"/>
    <mergeCell ref="J42:J43"/>
    <mergeCell ref="J44:J45"/>
    <mergeCell ref="J28:J29"/>
    <mergeCell ref="J30:J31"/>
    <mergeCell ref="J32:J33"/>
    <mergeCell ref="J34:J35"/>
    <mergeCell ref="J36:J37"/>
    <mergeCell ref="H48:H49"/>
    <mergeCell ref="H50:H51"/>
    <mergeCell ref="H52:H53"/>
    <mergeCell ref="H34:H35"/>
    <mergeCell ref="H36:H37"/>
    <mergeCell ref="H38:H39"/>
    <mergeCell ref="A59:C59"/>
    <mergeCell ref="J48:J49"/>
    <mergeCell ref="J50:J51"/>
    <mergeCell ref="J52:J53"/>
    <mergeCell ref="A61:C61"/>
    <mergeCell ref="A62:C62"/>
    <mergeCell ref="D61:D62"/>
    <mergeCell ref="E61:E62"/>
    <mergeCell ref="H61:H62"/>
    <mergeCell ref="F48:F49"/>
    <mergeCell ref="F50:F51"/>
    <mergeCell ref="F52:F53"/>
    <mergeCell ref="B50:C50"/>
    <mergeCell ref="B51:C51"/>
    <mergeCell ref="B52:C52"/>
    <mergeCell ref="B53:C53"/>
    <mergeCell ref="D65:D66"/>
    <mergeCell ref="E65:E66"/>
    <mergeCell ref="F61:F62"/>
    <mergeCell ref="F63:F64"/>
    <mergeCell ref="F65:F66"/>
    <mergeCell ref="A63:C63"/>
    <mergeCell ref="A64:C64"/>
    <mergeCell ref="A65:C65"/>
    <mergeCell ref="A66:C66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65:G66"/>
    <mergeCell ref="G44:G45"/>
    <mergeCell ref="G46:G47"/>
    <mergeCell ref="G48:G49"/>
    <mergeCell ref="G50:G51"/>
    <mergeCell ref="G52:G53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</mergeCells>
  <dataValidations count="1">
    <dataValidation type="decimal" operator="greaterThan" allowBlank="1" showInputMessage="1" showErrorMessage="1" sqref="F8:F53 F61:G66" xr:uid="{A7078344-A3EE-46E0-A5E0-0D2977B49FDD}">
      <formula1>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headerFooter scaleWithDoc="0" alignWithMargins="0">
    <oddHeader>&amp;L&amp;"Arial,Kurzíva"&amp;9&amp;F&amp;R&amp;"Arial,Kurzíva"&amp;9&amp;D
&amp;T</oddHeader>
    <oddFooter>&amp;C&amp;"Arial,Kurzíva"&amp;9Stránka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Služby</vt:lpstr>
      <vt:lpstr>Služby!Oblast_tisku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Lacina</dc:creator>
  <cp:lastModifiedBy>Vendula Hajníková</cp:lastModifiedBy>
  <cp:lastPrinted>2025-06-23T16:09:46Z</cp:lastPrinted>
  <dcterms:created xsi:type="dcterms:W3CDTF">2025-06-12T11:04:34Z</dcterms:created>
  <dcterms:modified xsi:type="dcterms:W3CDTF">2025-09-10T04:59:13Z</dcterms:modified>
</cp:coreProperties>
</file>