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S:\3_OVZ\2025\015_Demontáž a montáž bezepečnostních systémů do výrobních hal\2_ZD na E-ZAK\"/>
    </mc:Choice>
  </mc:AlternateContent>
  <xr:revisionPtr revIDLastSave="0" documentId="13_ncr:1_{1C80CCA9-250D-4350-B307-AE29F2BBB16F}" xr6:coauthVersionLast="47" xr6:coauthVersionMax="47" xr10:uidLastSave="{00000000-0000-0000-0000-000000000000}"/>
  <bookViews>
    <workbookView xWindow="28680" yWindow="-120" windowWidth="29040" windowHeight="15840" activeTab="2" xr2:uid="{FDB630D0-B86F-46CF-8EC2-31DA72761AF3}"/>
  </bookViews>
  <sheets>
    <sheet name="1_Celková cena za plnění VZ" sheetId="3" r:id="rId1"/>
    <sheet name="2_Dodávky" sheetId="1" r:id="rId2"/>
    <sheet name="3_Montáž" sheetId="2" r:id="rId3"/>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 l="1"/>
  <c r="E51" i="1"/>
  <c r="E20" i="2"/>
  <c r="E21" i="2"/>
  <c r="E22" i="2"/>
  <c r="E23" i="2"/>
  <c r="E24" i="2"/>
  <c r="E25" i="2"/>
  <c r="E26" i="2"/>
  <c r="E27" i="2"/>
  <c r="E28" i="2"/>
  <c r="E29" i="2"/>
  <c r="E19" i="2"/>
  <c r="E8" i="2"/>
  <c r="E9" i="2"/>
  <c r="E10" i="2"/>
  <c r="E11" i="2"/>
  <c r="E12" i="2"/>
  <c r="E13" i="2"/>
  <c r="E14" i="2"/>
  <c r="E15" i="2"/>
  <c r="E16" i="2"/>
  <c r="E7" i="2"/>
  <c r="E63" i="1"/>
  <c r="E64" i="1"/>
  <c r="E65" i="1"/>
  <c r="E66" i="1"/>
  <c r="E67" i="1"/>
  <c r="E62" i="1"/>
  <c r="E49" i="1"/>
  <c r="E50" i="1"/>
  <c r="E52" i="1"/>
  <c r="E53" i="1"/>
  <c r="E54" i="1"/>
  <c r="E56" i="1"/>
  <c r="E57" i="1"/>
  <c r="E58" i="1"/>
  <c r="E59" i="1"/>
  <c r="E48" i="1"/>
  <c r="E34" i="1"/>
  <c r="E35" i="1"/>
  <c r="E36" i="1"/>
  <c r="E37" i="1"/>
  <c r="E38" i="1"/>
  <c r="E39" i="1"/>
  <c r="E40" i="1"/>
  <c r="E41" i="1"/>
  <c r="E42" i="1"/>
  <c r="E43" i="1"/>
  <c r="E44" i="1"/>
  <c r="E45" i="1"/>
  <c r="E33" i="1"/>
  <c r="E8" i="1"/>
  <c r="E9" i="1"/>
  <c r="E10" i="1"/>
  <c r="E11" i="1"/>
  <c r="E12" i="1"/>
  <c r="E13" i="1"/>
  <c r="E14" i="1"/>
  <c r="E15" i="1"/>
  <c r="E16" i="1"/>
  <c r="E17" i="1"/>
  <c r="E18" i="1"/>
  <c r="E19" i="1"/>
  <c r="E20" i="1"/>
  <c r="E21" i="1"/>
  <c r="E22" i="1"/>
  <c r="E23" i="1"/>
  <c r="E24" i="1"/>
  <c r="E25" i="1"/>
  <c r="E26" i="1"/>
  <c r="E27" i="1"/>
  <c r="E28" i="1"/>
  <c r="E29" i="1"/>
  <c r="E30" i="1"/>
  <c r="E7" i="1"/>
  <c r="E30" i="2"/>
  <c r="E17" i="2"/>
  <c r="E46" i="1"/>
  <c r="E60" i="1"/>
  <c r="E68" i="1"/>
  <c r="E31" i="1"/>
  <c r="E31" i="2"/>
  <c r="E8" i="3"/>
  <c r="E69" i="1"/>
  <c r="E7" i="3"/>
  <c r="E9" i="3"/>
</calcChain>
</file>

<file path=xl/sharedStrings.xml><?xml version="1.0" encoding="utf-8"?>
<sst xmlns="http://schemas.openxmlformats.org/spreadsheetml/2006/main" count="211" uniqueCount="115">
  <si>
    <t>HW komponenty EKV, PZTS, CCTV</t>
  </si>
  <si>
    <t>Řídící jednotka technologie -  PZTS, EKV (NOVAR)</t>
  </si>
  <si>
    <t>ks</t>
  </si>
  <si>
    <t>LCD klávesnice v bílé barvě</t>
  </si>
  <si>
    <t>Systémový napájecí zdroj  12V DC/26Ah, AUX 1,5A</t>
  </si>
  <si>
    <t xml:space="preserve">Záložní akumulátor 20 Ah </t>
  </si>
  <si>
    <t xml:space="preserve">Kovový kryt pro řídící jednotku </t>
  </si>
  <si>
    <t>Venkovní systémová siréna - siréna je připojena na speciální analogový výstup přímo na desce úetředny. Tón sirény se mění automaticky podle typu poplachu</t>
  </si>
  <si>
    <t>Licence k jednotkám řídící desky umožní integraci do grafických nadstaveb třetích stran. Tato licence umožňuje online monitoring a ovládání všech funkcí PZTS jako je např. zastřežování oblastí, ovládání výstupů, ovládání maker atd. Navíc nejvyšší typ licence umožňuje monitoring událostí z přístupového systému/dveří .</t>
  </si>
  <si>
    <t>lic</t>
  </si>
  <si>
    <t>Základní deska PCB koncentrátoru . Celkem 16 dvojitě vyvážených smyček 1k a 16x tranzistorový výstup. Koncentrátor je možné přepnout pomocí DIP přepínače do režimu 32x tranzistorový výstup.</t>
  </si>
  <si>
    <t>Dveřní modul IdenKey3, max. 4 čtečky RS-485, 1 dveře, BUS2</t>
  </si>
  <si>
    <t xml:space="preserve">Licence EKV - rozšíření o 1 dveře	</t>
  </si>
  <si>
    <t>Modul DUO, 2 dvojitě vyvážené vstupy, 2 relé,250V/8A, montáž na povrch</t>
  </si>
  <si>
    <t>Konvertor pro čtečku, vst. Clk/Data, Wiegand, výst. Clk/Data, RS485, RS232</t>
  </si>
  <si>
    <t>Bezkontaktní multitechnol.čtečka (podpora SIO) 13.56 MHz a 125 kHz, úzká</t>
  </si>
  <si>
    <t>Relé RMM 1 - vstupy / výstupy</t>
  </si>
  <si>
    <t>Kovový kryt pro řídící jednotku EKV</t>
  </si>
  <si>
    <t>Magnetický kontakt dveřní, vratový, brány</t>
  </si>
  <si>
    <t>Magnetický kontakt chránič</t>
  </si>
  <si>
    <t>IR detektor duální - prostorový</t>
  </si>
  <si>
    <t>Stěnový držák IR detektoru</t>
  </si>
  <si>
    <t>Bezpečnostní krabice</t>
  </si>
  <si>
    <t>Krabice pro NN přívod</t>
  </si>
  <si>
    <t>Jistič; 230/400VAC; Ijmen: 16A; Póly: 1; DIN; Průběh: B; 15kA; IP20</t>
  </si>
  <si>
    <t>Komponenty ke dveřím, zámkům</t>
  </si>
  <si>
    <t>El.zámek nízkoodbběrový</t>
  </si>
  <si>
    <t>Kování k el.zámku - přímě, levé,pravé</t>
  </si>
  <si>
    <t>Kování koule - klika / klika - klika - úprava stávající</t>
  </si>
  <si>
    <t>Modul ovládání brány</t>
  </si>
  <si>
    <t>EL.zámek 300kg</t>
  </si>
  <si>
    <t>Kotvení Z,L</t>
  </si>
  <si>
    <t>Protizákmitová ochrana na zámky</t>
  </si>
  <si>
    <t>Odchodové tlačítko</t>
  </si>
  <si>
    <t>Nouzové EXIT tlačítko</t>
  </si>
  <si>
    <t>IR detektor pro otevírání dveří</t>
  </si>
  <si>
    <t>Plastové krytí proti otevření</t>
  </si>
  <si>
    <t>Kroucený kabel k výsuvným vratům</t>
  </si>
  <si>
    <t>Průchodka kabelů</t>
  </si>
  <si>
    <t>Komponenta CCTV</t>
  </si>
  <si>
    <t>8 Mpx kompaktní IP kamera, exteriérová, Day/Night s mechanickým IR filtrem, Smart IR, IR LED dosvit 50 m, 1/1.8" progressive scan CMOS, rozlišení 3840 x 2160 px @ 25/30 fps, citlivost 0,015 lx (F1.6) Color, 0,02 lx (F1.3) Monochrome, 0 lx (F1.3) IR, motor zoom objektiv 4,4–9,3 mm, úhel záberu H: 103° - 47°, V: 54° - 26°, BLC, AWB, Dual Exposure WDR 130 dB, LightCatcher, 64 privátních zón, objektová analýza, komprese H.264 HDSM SmartCodec / H.265 HDSM SmartCodec / MJPEG, ONVIF kompatibilní; inteligetní funkce: Objects in Area, Object Loitering, Objects Crossing Beam, Object appears or Enters Area, Objects Not Present in Area, Objects Enter Area, Objects Leave Area, Objects Stops in Area, Direction Violated, Tamper Detection, Objects Types Cassified, Teach by Example multi-stream, Idle Scene mód, alarm I/O 1/1, audio I/O 1/1, slot na MicroSD kartu max. 1 TB, možnost přídavného Wi-Fi adaptéru, napájení PoE, IP 67, IK 10, pracovní teplota od -40 °C do +60 °C,</t>
  </si>
  <si>
    <t>Podstava pod kamerový set</t>
  </si>
  <si>
    <t>Licence IP kamerových vstupu - Umožňuje zobrazení, nahrávání a přenos jednoho video kanálu z kamery nebo IP zařízení. Další funkce jsou součástí (I/O, zvuk, PTZ). Včetně základních živých analytických nástrojů, funkce časové synopse záznamu "TimeCompressor" a veškerých analytických nástrojů obsažených v licenci</t>
  </si>
  <si>
    <t>D-LED monitor s úhlopříčkou 50" s UHD 4K rozlišením 3840x2160 a konektory 3x HDMI, 1x 3.5mm mini-jack (Out), 1x USB, 1x RS232 (In/Out) a zabudovaným reproduktorem 2x 10W. Navrženo pro provoz 24/7</t>
  </si>
  <si>
    <t>Adaptér instalace na stěnu</t>
  </si>
  <si>
    <t>Konstrukce držáku wall bracket</t>
  </si>
  <si>
    <t>Spojovací materiál videostěny - konstrukce</t>
  </si>
  <si>
    <t>Kabel napěťový</t>
  </si>
  <si>
    <t>Pracovní stanice - Intel core i7-8700,16 GB RAM, Nvidia Quadro pro obsluhu více monitorů</t>
  </si>
  <si>
    <t>PPV 1 drobný režijní materiál akce CCTV (kabely,tmely,pásky,izolace, kotvení,atd.)</t>
  </si>
  <si>
    <t xml:space="preserve">PPV 2 drobný režijní materiál akce CCTV - dispečink - ostraha </t>
  </si>
  <si>
    <t>Ostatní náklady</t>
  </si>
  <si>
    <t>Průmyslový digitální optopřevodník NOVAR - sběrnice 2xRS485 nebo 1xRS422</t>
  </si>
  <si>
    <t>Optický patch cord LC/SC 2m</t>
  </si>
  <si>
    <t>Datový switch Pro 24 PoE</t>
  </si>
  <si>
    <t>4</t>
  </si>
  <si>
    <t>Datový switch Pro XG 8 PoE</t>
  </si>
  <si>
    <t>3</t>
  </si>
  <si>
    <t>Rekonstrukce RACK / datový vč. příslušennství</t>
  </si>
  <si>
    <t>Zabezpečení RACK - systémová návaznost PZTS/EKV</t>
  </si>
  <si>
    <t>Kabelová trasa pro kabeláže technologií vč. příslušenství</t>
  </si>
  <si>
    <t>m</t>
  </si>
  <si>
    <t>Kabel sdělovací, průřez 6 x 0,22 + 2 x 0,5 mm2, pocínované lanko, reakce Eca</t>
  </si>
  <si>
    <t>Kabel linkový - JE-H(ST)HRH 2x2x0,8</t>
  </si>
  <si>
    <t>Instalační kabel Solarix CAT6 FTP PVC Eca 500m/cívka SXKD-6-FTP-PVC</t>
  </si>
  <si>
    <t>Optický kabel SM / DROP 24 vláken</t>
  </si>
  <si>
    <t>Kabel instalační CYKY-J 3x2,5</t>
  </si>
  <si>
    <t>Kotvení kabelovodu PTZS, EKV,CCTV</t>
  </si>
  <si>
    <t>PPV 3 drobný režijní materiál akce EKV,PZTS,CCTV  (tmely,pásky,izolace, kotvení,atd.)</t>
  </si>
  <si>
    <t>PPV 4 konstrukční a zámečnické práce PZTS, EKV,CCTV</t>
  </si>
  <si>
    <t>PPV 5 režijní materiál optika</t>
  </si>
  <si>
    <t>montáže, nastavení, programování systému</t>
  </si>
  <si>
    <t>Montáž kabelových rozvodů PTZS, EKV, CCTV</t>
  </si>
  <si>
    <t>hod</t>
  </si>
  <si>
    <t>Montáž prvků technologie PTZS, EKV, CCTV</t>
  </si>
  <si>
    <t>Nastavení  technologie PTZS, EKV, CCTV - dle požadavku klienta</t>
  </si>
  <si>
    <t>Programování technologie PZTS, EKV, CCTV</t>
  </si>
  <si>
    <t>Doplnění technologie do grafické nástavby</t>
  </si>
  <si>
    <t>bod</t>
  </si>
  <si>
    <t>RASTR grafické nástavby</t>
  </si>
  <si>
    <t xml:space="preserve">Zaškolení a závěrečné testy </t>
  </si>
  <si>
    <t>Protokoly měření datových kabeláží vč. optiky</t>
  </si>
  <si>
    <t>Zakreslení skutečného stavu technologií do dokumentace</t>
  </si>
  <si>
    <t>PPV 6 výškové práce vč. manipulace - venkovní / vnitřní pracovní plošiny na akci</t>
  </si>
  <si>
    <t>den</t>
  </si>
  <si>
    <t>PPV 7 náklady spojené s dopravou</t>
  </si>
  <si>
    <t>Veřejná zakázka: Demontáž a montáž bezpečnostních systémů do výrobních hal</t>
  </si>
  <si>
    <t>Smlouva o dílo č. S176/25</t>
  </si>
  <si>
    <t>Měrná jednotka</t>
  </si>
  <si>
    <t>Maximální množství odběru v MJ</t>
  </si>
  <si>
    <t>Jednotková cena v Kč bez DPH</t>
  </si>
  <si>
    <t>Nabídková cena v Kč bez DPH za maximální množství</t>
  </si>
  <si>
    <r>
      <t xml:space="preserve">Kabel HDMI se </t>
    </r>
    <r>
      <rPr>
        <sz val="9"/>
        <rFont val="Arial"/>
        <family val="2"/>
        <charset val="238"/>
      </rPr>
      <t>zesilovačem</t>
    </r>
    <r>
      <rPr>
        <sz val="10"/>
        <rFont val="Arial"/>
        <family val="2"/>
        <charset val="238"/>
      </rPr>
      <t xml:space="preserve"> 10m</t>
    </r>
  </si>
  <si>
    <t>Celkem za HW komponenty EKV, PZTS, CCTV v Kč bez DPH</t>
  </si>
  <si>
    <t>Celkem za komponenty CCTV v Kč bez DPH</t>
  </si>
  <si>
    <t>Celkem za ostatní náklady v Kč bez DPH</t>
  </si>
  <si>
    <t>CELKEM ZA DODÁVKY TECHNOLOGIE PZTS, EKV, CCTV v Kč bez DPH</t>
  </si>
  <si>
    <t>Celkem za komponenty ke dveřím, zámkům v Kč bez DPH</t>
  </si>
  <si>
    <t>kabelové rozvody</t>
  </si>
  <si>
    <t>Celkem za kabelové rozvody v Kč bez DPH</t>
  </si>
  <si>
    <t>CELKEM ZA MONTÁŽE TECHNOLOGIE PTZS, EKV, CCTV, DAT, OPTIKA v Kč bez DPH</t>
  </si>
  <si>
    <t>HALA 15, HALA 12 - technologie prvků PZTS, EKV,CCTV, DAT, OPTIKA - dodávky</t>
  </si>
  <si>
    <t>HALA 15, HALA 12 -  PZTS, EKV, CCTV, DAT, OPTIKA - montáže</t>
  </si>
  <si>
    <t>Celkem za montáž, nastavení, programování systémů v Kč bez DPH</t>
  </si>
  <si>
    <t>za montáže technologie E PTZS, EKV, CCTV, DAT, OPTIKA v Kč bez DPH</t>
  </si>
  <si>
    <t>za dodávky technologie PZTS, EKV, CCTV v Kč bez DPH</t>
  </si>
  <si>
    <t>Celková cena v Kč bez DPH</t>
  </si>
  <si>
    <t xml:space="preserve">Celková cena za dílčí listy </t>
  </si>
  <si>
    <t>CELKOVÁ CENA ZA PLNĚNÍ VZ v Kč bez DPH</t>
  </si>
  <si>
    <r>
      <t xml:space="preserve">Příloha č. 1 - Ceník, </t>
    </r>
    <r>
      <rPr>
        <b/>
        <sz val="10"/>
        <color rgb="FF0070C0"/>
        <rFont val="Arial"/>
        <family val="2"/>
        <charset val="238"/>
      </rPr>
      <t>List č. 1 - Celková cena za plnění VZ</t>
    </r>
  </si>
  <si>
    <r>
      <t>Příloha č. 1 - Ceník,</t>
    </r>
    <r>
      <rPr>
        <b/>
        <sz val="10"/>
        <color rgb="FF0070C0"/>
        <rFont val="Arial"/>
        <family val="2"/>
        <charset val="238"/>
      </rPr>
      <t xml:space="preserve"> List č. 2 - Dodávky</t>
    </r>
  </si>
  <si>
    <r>
      <t xml:space="preserve">Příloha č. 1 - Ceník, </t>
    </r>
    <r>
      <rPr>
        <b/>
        <sz val="10"/>
        <color rgb="FF0070C0"/>
        <rFont val="Arial"/>
        <family val="2"/>
        <charset val="238"/>
      </rPr>
      <t>List č. 3 - Montáž</t>
    </r>
  </si>
  <si>
    <t>soubor</t>
  </si>
  <si>
    <t xml:space="preserve"> soubor</t>
  </si>
  <si>
    <t>soubor, počet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</si>
</sst>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Aptos Narrow"/>
      <family val="2"/>
      <charset val="238"/>
      <scheme val="minor"/>
    </font>
    <font>
      <sz val="9"/>
      <name val="Arial"/>
      <family val="2"/>
      <charset val="238"/>
    </font>
    <font>
      <sz val="8"/>
      <name val="Arial"/>
      <family val="2"/>
      <charset val="238"/>
    </font>
    <font>
      <b/>
      <sz val="10"/>
      <name val="Arial"/>
      <family val="2"/>
      <charset val="238"/>
    </font>
    <font>
      <sz val="10"/>
      <name val="Arial"/>
      <family val="2"/>
      <charset val="238"/>
    </font>
    <font>
      <sz val="10"/>
      <color rgb="FFFF0000"/>
      <name val="Arial"/>
      <family val="2"/>
      <charset val="238"/>
    </font>
    <font>
      <b/>
      <i/>
      <sz val="10"/>
      <name val="Arial"/>
      <family val="2"/>
      <charset val="238"/>
    </font>
    <font>
      <sz val="10"/>
      <color rgb="FF000000"/>
      <name val="Arial"/>
      <family val="2"/>
      <charset val="238"/>
    </font>
    <font>
      <sz val="10"/>
      <color theme="1"/>
      <name val="Arial"/>
      <family val="2"/>
      <charset val="238"/>
    </font>
    <font>
      <sz val="11"/>
      <color theme="1"/>
      <name val="Aptos Narrow"/>
      <family val="2"/>
      <charset val="238"/>
      <scheme val="minor"/>
    </font>
    <font>
      <b/>
      <sz val="10"/>
      <color rgb="FF000000"/>
      <name val="Arial"/>
      <family val="2"/>
      <charset val="238"/>
    </font>
    <font>
      <b/>
      <sz val="11"/>
      <color theme="1"/>
      <name val="Aptos Narrow"/>
      <family val="2"/>
      <scheme val="minor"/>
    </font>
    <font>
      <b/>
      <sz val="10"/>
      <color rgb="FF00B050"/>
      <name val="Arial"/>
      <family val="2"/>
      <charset val="238"/>
    </font>
    <font>
      <b/>
      <sz val="10"/>
      <color rgb="FF0070C0"/>
      <name val="Arial"/>
      <family val="2"/>
      <charset val="238"/>
    </font>
  </fonts>
  <fills count="6">
    <fill>
      <patternFill patternType="none"/>
    </fill>
    <fill>
      <patternFill patternType="gray125"/>
    </fill>
    <fill>
      <patternFill patternType="solid">
        <fgColor theme="3" tint="0.89999084444715716"/>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43" fontId="9" fillId="0" borderId="0" applyFont="0" applyFill="0" applyBorder="0" applyAlignment="0" applyProtection="0"/>
  </cellStyleXfs>
  <cellXfs count="83">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3" fontId="1" fillId="0" borderId="0" xfId="0" applyNumberFormat="1"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wrapText="1"/>
    </xf>
    <xf numFmtId="0" fontId="5" fillId="0" borderId="0" xfId="0" applyFont="1" applyAlignment="1">
      <alignment vertical="center"/>
    </xf>
    <xf numFmtId="0" fontId="4" fillId="0" borderId="0" xfId="0" applyFont="1" applyAlignment="1">
      <alignment horizontal="left" vertical="center"/>
    </xf>
    <xf numFmtId="0" fontId="4" fillId="0" borderId="1"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49" fontId="8" fillId="0" borderId="1" xfId="0" applyNumberFormat="1" applyFont="1" applyBorder="1" applyAlignment="1">
      <alignment horizontal="left" vertical="center" wrapText="1"/>
    </xf>
    <xf numFmtId="49" fontId="4" fillId="0" borderId="1" xfId="0" applyNumberFormat="1" applyFont="1" applyBorder="1" applyAlignment="1">
      <alignment horizontal="center" vertical="center"/>
    </xf>
    <xf numFmtId="3"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4" xfId="0" applyFont="1" applyBorder="1" applyAlignment="1">
      <alignment vertical="center"/>
    </xf>
    <xf numFmtId="0" fontId="4" fillId="0" borderId="4" xfId="0" applyFont="1" applyBorder="1" applyAlignment="1">
      <alignment horizontal="center" vertical="center"/>
    </xf>
    <xf numFmtId="3" fontId="4" fillId="0" borderId="4" xfId="0" applyNumberFormat="1" applyFont="1" applyBorder="1" applyAlignment="1">
      <alignment horizontal="center" vertical="center"/>
    </xf>
    <xf numFmtId="4" fontId="4" fillId="3" borderId="4" xfId="0" applyNumberFormat="1" applyFont="1" applyFill="1" applyBorder="1" applyAlignment="1" applyProtection="1">
      <alignment horizontal="center" vertical="center"/>
      <protection locked="0"/>
    </xf>
    <xf numFmtId="0" fontId="3" fillId="2" borderId="2" xfId="0" applyFont="1" applyFill="1" applyBorder="1" applyAlignment="1">
      <alignment horizontal="center" vertical="center" wrapText="1"/>
    </xf>
    <xf numFmtId="49" fontId="8" fillId="0" borderId="4" xfId="0" applyNumberFormat="1" applyFont="1" applyBorder="1" applyAlignment="1">
      <alignment horizontal="left" vertical="center" wrapText="1"/>
    </xf>
    <xf numFmtId="0" fontId="6" fillId="0" borderId="0" xfId="0" applyFont="1" applyAlignment="1">
      <alignment vertical="center"/>
    </xf>
    <xf numFmtId="0" fontId="3" fillId="2" borderId="2" xfId="0" applyFont="1" applyFill="1" applyBorder="1" applyAlignment="1">
      <alignment horizontal="left" vertical="center"/>
    </xf>
    <xf numFmtId="0" fontId="4" fillId="4" borderId="0" xfId="0" applyFont="1" applyFill="1" applyAlignment="1">
      <alignment vertical="center"/>
    </xf>
    <xf numFmtId="49"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4" fillId="0" borderId="1" xfId="0" applyFont="1" applyBorder="1" applyAlignment="1">
      <alignment horizontal="justify" vertical="center"/>
    </xf>
    <xf numFmtId="49" fontId="7" fillId="0" borderId="4" xfId="0" applyNumberFormat="1" applyFont="1" applyBorder="1" applyAlignment="1">
      <alignment horizontal="center" vertical="center"/>
    </xf>
    <xf numFmtId="3" fontId="7" fillId="0" borderId="4" xfId="0" applyNumberFormat="1" applyFont="1" applyBorder="1" applyAlignment="1">
      <alignment horizontal="center" vertical="center"/>
    </xf>
    <xf numFmtId="0" fontId="4" fillId="0" borderId="4" xfId="0" applyFont="1" applyBorder="1" applyAlignment="1">
      <alignment horizontal="justify" vertical="center"/>
    </xf>
    <xf numFmtId="0" fontId="0" fillId="0" borderId="0" xfId="0" applyAlignment="1">
      <alignment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3" fontId="12" fillId="0" borderId="1" xfId="0" applyNumberFormat="1"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xf>
    <xf numFmtId="2" fontId="0" fillId="0" borderId="4" xfId="1" applyNumberFormat="1" applyFont="1" applyBorder="1" applyAlignment="1">
      <alignment horizontal="center" vertical="center"/>
    </xf>
    <xf numFmtId="2" fontId="0" fillId="0" borderId="1" xfId="1" applyNumberFormat="1" applyFont="1" applyBorder="1" applyAlignment="1">
      <alignment horizontal="center" vertical="center"/>
    </xf>
    <xf numFmtId="2" fontId="11" fillId="2" borderId="1" xfId="1"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left" vertical="center"/>
    </xf>
    <xf numFmtId="0" fontId="4" fillId="0" borderId="1" xfId="0" applyFont="1" applyBorder="1" applyAlignment="1">
      <alignment horizontal="left" vertical="center"/>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6" fillId="0" borderId="3" xfId="0" applyFont="1" applyBorder="1" applyAlignment="1">
      <alignment horizontal="left" vertical="center"/>
    </xf>
    <xf numFmtId="0" fontId="3" fillId="0" borderId="5" xfId="0" applyFont="1" applyBorder="1" applyAlignment="1">
      <alignmen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4" borderId="1" xfId="0" applyFont="1" applyFill="1" applyBorder="1" applyAlignment="1">
      <alignment vertical="center"/>
    </xf>
    <xf numFmtId="0" fontId="3" fillId="0" borderId="1" xfId="0" applyFont="1" applyBorder="1" applyAlignment="1">
      <alignment vertical="center"/>
    </xf>
    <xf numFmtId="0" fontId="3" fillId="2" borderId="2" xfId="0" applyFont="1" applyFill="1" applyBorder="1" applyAlignment="1" applyProtection="1">
      <alignment horizontal="center" vertical="center" wrapText="1"/>
    </xf>
    <xf numFmtId="4" fontId="4" fillId="0" borderId="4" xfId="0" applyNumberFormat="1" applyFont="1" applyBorder="1" applyAlignment="1" applyProtection="1">
      <alignment horizontal="center" vertical="center"/>
    </xf>
    <xf numFmtId="4" fontId="4" fillId="0" borderId="1" xfId="0" applyNumberFormat="1" applyFont="1" applyBorder="1" applyAlignment="1" applyProtection="1">
      <alignment horizontal="center" vertical="center"/>
    </xf>
    <xf numFmtId="4" fontId="4" fillId="5" borderId="1" xfId="0" applyNumberFormat="1" applyFont="1" applyFill="1" applyBorder="1" applyAlignment="1" applyProtection="1">
      <alignment horizontal="center" vertical="center"/>
    </xf>
    <xf numFmtId="4" fontId="12" fillId="0" borderId="1" xfId="0" applyNumberFormat="1" applyFont="1" applyBorder="1" applyAlignment="1" applyProtection="1">
      <alignment horizontal="center" vertical="center"/>
    </xf>
    <xf numFmtId="43" fontId="10" fillId="2" borderId="6" xfId="1" applyFont="1" applyFill="1" applyBorder="1" applyAlignment="1" applyProtection="1">
      <alignment horizontal="center" vertical="center"/>
    </xf>
    <xf numFmtId="0" fontId="4" fillId="0" borderId="0" xfId="0" applyFont="1" applyAlignment="1" applyProtection="1">
      <alignment horizontal="right" vertical="center"/>
    </xf>
    <xf numFmtId="0" fontId="4" fillId="0" borderId="0" xfId="0" applyFont="1" applyAlignment="1" applyProtection="1">
      <alignment vertical="center"/>
    </xf>
    <xf numFmtId="0" fontId="3" fillId="0" borderId="0" xfId="0" applyFont="1" applyAlignment="1" applyProtection="1">
      <alignment vertical="center"/>
    </xf>
    <xf numFmtId="0" fontId="3" fillId="0" borderId="0" xfId="0" applyFont="1" applyAlignment="1" applyProtection="1">
      <alignment horizontal="center" vertical="center" wrapText="1"/>
    </xf>
    <xf numFmtId="4" fontId="7" fillId="0" borderId="4" xfId="0" applyNumberFormat="1" applyFont="1" applyBorder="1" applyAlignment="1" applyProtection="1">
      <alignment horizontal="center" vertical="center"/>
    </xf>
    <xf numFmtId="4" fontId="7" fillId="0" borderId="1" xfId="0" applyNumberFormat="1" applyFont="1" applyBorder="1" applyAlignment="1" applyProtection="1">
      <alignment horizontal="center" vertical="center"/>
    </xf>
    <xf numFmtId="2" fontId="10" fillId="5" borderId="1" xfId="1" applyNumberFormat="1" applyFont="1" applyFill="1" applyBorder="1" applyAlignment="1" applyProtection="1">
      <alignment horizontal="center" vertical="center"/>
    </xf>
    <xf numFmtId="2" fontId="10" fillId="5" borderId="5" xfId="1" applyNumberFormat="1" applyFont="1" applyFill="1" applyBorder="1" applyAlignment="1" applyProtection="1">
      <alignment horizontal="center" vertical="center"/>
    </xf>
    <xf numFmtId="3" fontId="4" fillId="0" borderId="0" xfId="0" applyNumberFormat="1" applyFont="1" applyAlignment="1" applyProtection="1">
      <alignment horizontal="center" vertical="center"/>
    </xf>
    <xf numFmtId="0" fontId="1" fillId="0" borderId="0" xfId="0" applyFont="1" applyAlignment="1" applyProtection="1">
      <alignment vertical="center"/>
    </xf>
    <xf numFmtId="0" fontId="4" fillId="0" borderId="4" xfId="0" applyFont="1" applyBorder="1" applyAlignment="1" applyProtection="1">
      <alignment horizontal="left" vertical="center" wrapText="1"/>
    </xf>
    <xf numFmtId="0" fontId="4" fillId="0" borderId="4" xfId="0" applyFont="1" applyBorder="1" applyAlignment="1" applyProtection="1">
      <alignment horizontal="center" vertical="center"/>
    </xf>
    <xf numFmtId="3" fontId="4" fillId="0" borderId="4" xfId="0" applyNumberFormat="1" applyFont="1" applyBorder="1" applyAlignment="1" applyProtection="1">
      <alignment horizontal="center" vertical="center"/>
    </xf>
    <xf numFmtId="0" fontId="4" fillId="0" borderId="1" xfId="0" applyFont="1" applyBorder="1" applyAlignment="1" applyProtection="1">
      <alignment horizontal="left" vertical="center" wrapText="1"/>
    </xf>
    <xf numFmtId="0" fontId="4" fillId="0" borderId="1" xfId="0" applyFont="1" applyBorder="1" applyAlignment="1" applyProtection="1">
      <alignment horizontal="center" vertical="center"/>
    </xf>
    <xf numFmtId="3" fontId="4" fillId="0" borderId="1" xfId="0" applyNumberFormat="1" applyFont="1" applyBorder="1" applyAlignment="1" applyProtection="1">
      <alignment horizontal="center" vertical="center"/>
    </xf>
    <xf numFmtId="0" fontId="4" fillId="0" borderId="1" xfId="0" applyFont="1" applyBorder="1" applyAlignment="1" applyProtection="1">
      <alignment vertical="center"/>
    </xf>
    <xf numFmtId="49" fontId="7" fillId="0" borderId="1" xfId="0" applyNumberFormat="1" applyFont="1" applyBorder="1" applyAlignment="1" applyProtection="1">
      <alignment horizontal="left" vertical="center" wrapText="1"/>
    </xf>
    <xf numFmtId="49" fontId="7" fillId="0" borderId="1" xfId="0" applyNumberFormat="1" applyFont="1" applyBorder="1" applyAlignment="1" applyProtection="1">
      <alignment horizontal="center" vertical="center"/>
    </xf>
    <xf numFmtId="3" fontId="7" fillId="0" borderId="1" xfId="0" applyNumberFormat="1" applyFont="1" applyBorder="1" applyAlignment="1" applyProtection="1">
      <alignment horizontal="center" vertical="center"/>
    </xf>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9</xdr:col>
      <xdr:colOff>28575</xdr:colOff>
      <xdr:row>0</xdr:row>
      <xdr:rowOff>219075</xdr:rowOff>
    </xdr:from>
    <xdr:to>
      <xdr:col>10</xdr:col>
      <xdr:colOff>479914</xdr:colOff>
      <xdr:row>2</xdr:row>
      <xdr:rowOff>194392</xdr:rowOff>
    </xdr:to>
    <xdr:pic>
      <xdr:nvPicPr>
        <xdr:cNvPr id="2" name="Obrázek 1">
          <a:extLst>
            <a:ext uri="{FF2B5EF4-FFF2-40B4-BE49-F238E27FC236}">
              <a16:creationId xmlns:a16="http://schemas.microsoft.com/office/drawing/2014/main" id="{8643ECB2-223A-4F93-B1C0-9F7B004042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39150" y="219075"/>
          <a:ext cx="1060939" cy="6134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352425</xdr:colOff>
      <xdr:row>0</xdr:row>
      <xdr:rowOff>180975</xdr:rowOff>
    </xdr:from>
    <xdr:to>
      <xdr:col>5</xdr:col>
      <xdr:colOff>32239</xdr:colOff>
      <xdr:row>2</xdr:row>
      <xdr:rowOff>156292</xdr:rowOff>
    </xdr:to>
    <xdr:pic>
      <xdr:nvPicPr>
        <xdr:cNvPr id="2" name="Obrázek 1">
          <a:extLst>
            <a:ext uri="{FF2B5EF4-FFF2-40B4-BE49-F238E27FC236}">
              <a16:creationId xmlns:a16="http://schemas.microsoft.com/office/drawing/2014/main" id="{5C1522DE-D873-4FE2-80AB-14E6AB9C60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62950" y="180975"/>
          <a:ext cx="1060939" cy="6134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323850</xdr:colOff>
      <xdr:row>0</xdr:row>
      <xdr:rowOff>171450</xdr:rowOff>
    </xdr:from>
    <xdr:to>
      <xdr:col>5</xdr:col>
      <xdr:colOff>3664</xdr:colOff>
      <xdr:row>2</xdr:row>
      <xdr:rowOff>146767</xdr:rowOff>
    </xdr:to>
    <xdr:pic>
      <xdr:nvPicPr>
        <xdr:cNvPr id="2" name="Obrázek 1">
          <a:extLst>
            <a:ext uri="{FF2B5EF4-FFF2-40B4-BE49-F238E27FC236}">
              <a16:creationId xmlns:a16="http://schemas.microsoft.com/office/drawing/2014/main" id="{EDBB0943-A303-4F88-A356-BC8E1D83BB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4375" y="171450"/>
          <a:ext cx="1060939" cy="613492"/>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CD9B8-9E1F-4312-89D4-B9AEBA72653C}">
  <dimension ref="A1:E9"/>
  <sheetViews>
    <sheetView workbookViewId="0">
      <selection activeCell="A8" sqref="A8:D8"/>
    </sheetView>
  </sheetViews>
  <sheetFormatPr defaultRowHeight="15" x14ac:dyDescent="0.25"/>
  <cols>
    <col min="4" max="4" width="44.28515625" customWidth="1"/>
    <col min="5" max="5" width="16.85546875" style="42" customWidth="1"/>
    <col min="8" max="8" width="10.140625" customWidth="1"/>
  </cols>
  <sheetData>
    <row r="1" spans="1:5" s="8" customFormat="1" ht="24" customHeight="1" x14ac:dyDescent="0.25">
      <c r="A1" s="5" t="s">
        <v>86</v>
      </c>
      <c r="B1" s="5"/>
      <c r="C1" s="6"/>
      <c r="D1" s="7"/>
      <c r="E1" s="6"/>
    </row>
    <row r="2" spans="1:5" s="8" customFormat="1" ht="26.25" customHeight="1" x14ac:dyDescent="0.25">
      <c r="A2" s="9" t="s">
        <v>109</v>
      </c>
      <c r="C2" s="6"/>
      <c r="D2" s="6"/>
      <c r="E2" s="6"/>
    </row>
    <row r="3" spans="1:5" s="8" customFormat="1" ht="22.5" customHeight="1" x14ac:dyDescent="0.25">
      <c r="A3" s="9" t="s">
        <v>87</v>
      </c>
      <c r="B3" s="9"/>
      <c r="C3" s="9"/>
      <c r="D3" s="9"/>
      <c r="E3" s="41"/>
    </row>
    <row r="4" spans="1:5" s="8" customFormat="1" ht="10.5" customHeight="1" x14ac:dyDescent="0.25">
      <c r="A4" s="9"/>
      <c r="B4" s="9"/>
      <c r="C4" s="9"/>
      <c r="D4" s="9"/>
      <c r="E4" s="41"/>
    </row>
    <row r="5" spans="1:5" s="8" customFormat="1" ht="18.75" customHeight="1" x14ac:dyDescent="0.25">
      <c r="A5" s="51" t="s">
        <v>108</v>
      </c>
      <c r="B5" s="51"/>
      <c r="C5" s="51"/>
      <c r="D5" s="51"/>
      <c r="E5" s="51"/>
    </row>
    <row r="6" spans="1:5" s="8" customFormat="1" ht="26.25" customHeight="1" thickBot="1" x14ac:dyDescent="0.3">
      <c r="A6" s="49" t="s">
        <v>107</v>
      </c>
      <c r="B6" s="49"/>
      <c r="C6" s="49"/>
      <c r="D6" s="49"/>
      <c r="E6" s="26" t="s">
        <v>106</v>
      </c>
    </row>
    <row r="7" spans="1:5" s="37" customFormat="1" ht="27" customHeight="1" thickTop="1" x14ac:dyDescent="0.25">
      <c r="A7" s="47" t="s">
        <v>105</v>
      </c>
      <c r="B7" s="47"/>
      <c r="C7" s="47"/>
      <c r="D7" s="47"/>
      <c r="E7" s="43">
        <f>'2_Dodávky'!E69</f>
        <v>0</v>
      </c>
    </row>
    <row r="8" spans="1:5" s="37" customFormat="1" ht="27" customHeight="1" x14ac:dyDescent="0.25">
      <c r="A8" s="48" t="s">
        <v>104</v>
      </c>
      <c r="B8" s="48"/>
      <c r="C8" s="48"/>
      <c r="D8" s="48"/>
      <c r="E8" s="44">
        <f>'3_Montáž'!E31</f>
        <v>0</v>
      </c>
    </row>
    <row r="9" spans="1:5" s="37" customFormat="1" ht="29.25" customHeight="1" x14ac:dyDescent="0.25">
      <c r="A9" s="50" t="s">
        <v>108</v>
      </c>
      <c r="B9" s="50"/>
      <c r="C9" s="50"/>
      <c r="D9" s="50"/>
      <c r="E9" s="45">
        <f>SUM(E7:E8)</f>
        <v>0</v>
      </c>
    </row>
  </sheetData>
  <sheetProtection algorithmName="SHA-512" hashValue="7Yw+6L/CBRwTWvhLxSx90oW05KZWDTdXUx7aAxth6apDOQIyAPGwxnXRNAfGwR9CJYO52zEhglR0cfD50xd9HA==" saltValue="FAkZ+pCG0kka6i7bNbvNgg==" spinCount="100000" sheet="1" objects="1" scenarios="1"/>
  <mergeCells count="5">
    <mergeCell ref="A7:D7"/>
    <mergeCell ref="A8:D8"/>
    <mergeCell ref="A6:D6"/>
    <mergeCell ref="A9:D9"/>
    <mergeCell ref="A5:E5"/>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FF63E-B1B0-4C41-A06A-F8F505D8B39E}">
  <dimension ref="A1:E112"/>
  <sheetViews>
    <sheetView zoomScale="85" zoomScaleNormal="85" workbookViewId="0">
      <selection activeCell="E13" sqref="E13"/>
    </sheetView>
  </sheetViews>
  <sheetFormatPr defaultColWidth="9.140625" defaultRowHeight="12" x14ac:dyDescent="0.25"/>
  <cols>
    <col min="1" max="1" width="72.85546875" style="1" customWidth="1"/>
    <col min="2" max="2" width="11.42578125" style="1" customWidth="1"/>
    <col min="3" max="3" width="19.42578125" style="2" customWidth="1"/>
    <col min="4" max="4" width="16.42578125" style="2" customWidth="1"/>
    <col min="5" max="5" width="20.7109375" style="72" customWidth="1"/>
    <col min="6" max="16384" width="9.140625" style="1"/>
  </cols>
  <sheetData>
    <row r="1" spans="1:5" s="8" customFormat="1" ht="24" customHeight="1" x14ac:dyDescent="0.25">
      <c r="A1" s="5" t="s">
        <v>86</v>
      </c>
      <c r="B1" s="5"/>
      <c r="C1" s="6"/>
      <c r="D1" s="7"/>
      <c r="E1" s="63"/>
    </row>
    <row r="2" spans="1:5" s="8" customFormat="1" ht="26.25" customHeight="1" x14ac:dyDescent="0.25">
      <c r="A2" s="9" t="s">
        <v>110</v>
      </c>
      <c r="C2" s="6"/>
      <c r="D2" s="6"/>
      <c r="E2" s="64"/>
    </row>
    <row r="3" spans="1:5" s="8" customFormat="1" ht="22.5" customHeight="1" x14ac:dyDescent="0.25">
      <c r="A3" s="9" t="s">
        <v>87</v>
      </c>
      <c r="B3" s="9"/>
      <c r="C3" s="9"/>
      <c r="D3" s="9"/>
      <c r="E3" s="65"/>
    </row>
    <row r="4" spans="1:5" s="8" customFormat="1" ht="10.9" customHeight="1" x14ac:dyDescent="0.25">
      <c r="A4" s="10"/>
      <c r="B4" s="10"/>
      <c r="C4" s="10"/>
      <c r="D4" s="10"/>
      <c r="E4" s="66"/>
    </row>
    <row r="5" spans="1:5" s="8" customFormat="1" ht="18.75" customHeight="1" x14ac:dyDescent="0.25">
      <c r="A5" s="28" t="s">
        <v>101</v>
      </c>
      <c r="B5" s="11"/>
      <c r="C5" s="12"/>
      <c r="D5" s="6"/>
      <c r="E5" s="64"/>
    </row>
    <row r="6" spans="1:5" s="8" customFormat="1" ht="37.5" customHeight="1" thickBot="1" x14ac:dyDescent="0.3">
      <c r="A6" s="29" t="s">
        <v>0</v>
      </c>
      <c r="B6" s="26" t="s">
        <v>88</v>
      </c>
      <c r="C6" s="26" t="s">
        <v>89</v>
      </c>
      <c r="D6" s="26" t="s">
        <v>90</v>
      </c>
      <c r="E6" s="57" t="s">
        <v>91</v>
      </c>
    </row>
    <row r="7" spans="1:5" s="8" customFormat="1" ht="13.5" thickTop="1" x14ac:dyDescent="0.25">
      <c r="A7" s="73" t="s">
        <v>1</v>
      </c>
      <c r="B7" s="74" t="s">
        <v>2</v>
      </c>
      <c r="C7" s="75">
        <v>15</v>
      </c>
      <c r="D7" s="25">
        <v>0</v>
      </c>
      <c r="E7" s="67">
        <f t="shared" ref="E7:E30" si="0">D7*C7</f>
        <v>0</v>
      </c>
    </row>
    <row r="8" spans="1:5" s="8" customFormat="1" ht="12.75" x14ac:dyDescent="0.25">
      <c r="A8" s="76" t="s">
        <v>3</v>
      </c>
      <c r="B8" s="77" t="s">
        <v>2</v>
      </c>
      <c r="C8" s="78">
        <v>7</v>
      </c>
      <c r="D8" s="25">
        <v>0</v>
      </c>
      <c r="E8" s="68">
        <f t="shared" si="0"/>
        <v>0</v>
      </c>
    </row>
    <row r="9" spans="1:5" s="8" customFormat="1" ht="12.75" x14ac:dyDescent="0.25">
      <c r="A9" s="76" t="s">
        <v>4</v>
      </c>
      <c r="B9" s="77" t="s">
        <v>2</v>
      </c>
      <c r="C9" s="78">
        <v>15</v>
      </c>
      <c r="D9" s="25">
        <v>0</v>
      </c>
      <c r="E9" s="68">
        <f t="shared" si="0"/>
        <v>0</v>
      </c>
    </row>
    <row r="10" spans="1:5" s="8" customFormat="1" ht="12.75" x14ac:dyDescent="0.25">
      <c r="A10" s="79" t="s">
        <v>5</v>
      </c>
      <c r="B10" s="77" t="s">
        <v>2</v>
      </c>
      <c r="C10" s="77">
        <v>15</v>
      </c>
      <c r="D10" s="25">
        <v>0</v>
      </c>
      <c r="E10" s="68">
        <f t="shared" si="0"/>
        <v>0</v>
      </c>
    </row>
    <row r="11" spans="1:5" s="8" customFormat="1" ht="12.75" x14ac:dyDescent="0.25">
      <c r="A11" s="76" t="s">
        <v>6</v>
      </c>
      <c r="B11" s="77" t="s">
        <v>2</v>
      </c>
      <c r="C11" s="78">
        <v>15</v>
      </c>
      <c r="D11" s="25">
        <v>0</v>
      </c>
      <c r="E11" s="68">
        <f t="shared" si="0"/>
        <v>0</v>
      </c>
    </row>
    <row r="12" spans="1:5" s="8" customFormat="1" ht="25.5" x14ac:dyDescent="0.25">
      <c r="A12" s="76" t="s">
        <v>7</v>
      </c>
      <c r="B12" s="77" t="s">
        <v>2</v>
      </c>
      <c r="C12" s="78">
        <v>8</v>
      </c>
      <c r="D12" s="25">
        <v>0</v>
      </c>
      <c r="E12" s="68">
        <f t="shared" si="0"/>
        <v>0</v>
      </c>
    </row>
    <row r="13" spans="1:5" s="8" customFormat="1" ht="64.5" customHeight="1" x14ac:dyDescent="0.25">
      <c r="A13" s="76" t="s">
        <v>8</v>
      </c>
      <c r="B13" s="77" t="s">
        <v>9</v>
      </c>
      <c r="C13" s="78">
        <v>15</v>
      </c>
      <c r="D13" s="25">
        <v>0</v>
      </c>
      <c r="E13" s="68">
        <f t="shared" si="0"/>
        <v>0</v>
      </c>
    </row>
    <row r="14" spans="1:5" s="8" customFormat="1" ht="51" customHeight="1" x14ac:dyDescent="0.25">
      <c r="A14" s="76" t="s">
        <v>10</v>
      </c>
      <c r="B14" s="77" t="s">
        <v>2</v>
      </c>
      <c r="C14" s="78">
        <v>15</v>
      </c>
      <c r="D14" s="25">
        <v>0</v>
      </c>
      <c r="E14" s="68">
        <f t="shared" si="0"/>
        <v>0</v>
      </c>
    </row>
    <row r="15" spans="1:5" s="8" customFormat="1" ht="12.75" x14ac:dyDescent="0.25">
      <c r="A15" s="76" t="s">
        <v>11</v>
      </c>
      <c r="B15" s="77" t="s">
        <v>2</v>
      </c>
      <c r="C15" s="78">
        <v>38</v>
      </c>
      <c r="D15" s="25">
        <v>0</v>
      </c>
      <c r="E15" s="68">
        <f t="shared" si="0"/>
        <v>0</v>
      </c>
    </row>
    <row r="16" spans="1:5" s="8" customFormat="1" ht="12.75" x14ac:dyDescent="0.25">
      <c r="A16" s="76" t="s">
        <v>12</v>
      </c>
      <c r="B16" s="77" t="s">
        <v>9</v>
      </c>
      <c r="C16" s="78">
        <v>38</v>
      </c>
      <c r="D16" s="25">
        <v>0</v>
      </c>
      <c r="E16" s="68">
        <f t="shared" si="0"/>
        <v>0</v>
      </c>
    </row>
    <row r="17" spans="1:5" s="8" customFormat="1" ht="12.75" x14ac:dyDescent="0.25">
      <c r="A17" s="76" t="s">
        <v>13</v>
      </c>
      <c r="B17" s="77" t="s">
        <v>2</v>
      </c>
      <c r="C17" s="78">
        <v>23</v>
      </c>
      <c r="D17" s="25">
        <v>0</v>
      </c>
      <c r="E17" s="68">
        <f t="shared" si="0"/>
        <v>0</v>
      </c>
    </row>
    <row r="18" spans="1:5" s="8" customFormat="1" ht="15" customHeight="1" x14ac:dyDescent="0.25">
      <c r="A18" s="76" t="s">
        <v>14</v>
      </c>
      <c r="B18" s="77" t="s">
        <v>2</v>
      </c>
      <c r="C18" s="78">
        <v>38</v>
      </c>
      <c r="D18" s="25">
        <v>0</v>
      </c>
      <c r="E18" s="68">
        <f t="shared" si="0"/>
        <v>0</v>
      </c>
    </row>
    <row r="19" spans="1:5" s="8" customFormat="1" ht="15" customHeight="1" x14ac:dyDescent="0.25">
      <c r="A19" s="79" t="s">
        <v>15</v>
      </c>
      <c r="B19" s="77" t="s">
        <v>2</v>
      </c>
      <c r="C19" s="77">
        <v>38</v>
      </c>
      <c r="D19" s="25">
        <v>0</v>
      </c>
      <c r="E19" s="68">
        <f t="shared" si="0"/>
        <v>0</v>
      </c>
    </row>
    <row r="20" spans="1:5" s="8" customFormat="1" ht="15" customHeight="1" x14ac:dyDescent="0.25">
      <c r="A20" s="80" t="s">
        <v>16</v>
      </c>
      <c r="B20" s="81" t="s">
        <v>2</v>
      </c>
      <c r="C20" s="82">
        <v>38</v>
      </c>
      <c r="D20" s="25">
        <v>0</v>
      </c>
      <c r="E20" s="68">
        <f t="shared" si="0"/>
        <v>0</v>
      </c>
    </row>
    <row r="21" spans="1:5" s="8" customFormat="1" ht="15" customHeight="1" x14ac:dyDescent="0.25">
      <c r="A21" s="76" t="s">
        <v>17</v>
      </c>
      <c r="B21" s="77" t="s">
        <v>2</v>
      </c>
      <c r="C21" s="78">
        <v>15</v>
      </c>
      <c r="D21" s="25">
        <v>0</v>
      </c>
      <c r="E21" s="68">
        <f t="shared" si="0"/>
        <v>0</v>
      </c>
    </row>
    <row r="22" spans="1:5" s="8" customFormat="1" ht="15" customHeight="1" x14ac:dyDescent="0.25">
      <c r="A22" s="76" t="s">
        <v>4</v>
      </c>
      <c r="B22" s="77" t="s">
        <v>2</v>
      </c>
      <c r="C22" s="78">
        <v>15</v>
      </c>
      <c r="D22" s="25">
        <v>0</v>
      </c>
      <c r="E22" s="68">
        <f t="shared" si="0"/>
        <v>0</v>
      </c>
    </row>
    <row r="23" spans="1:5" s="8" customFormat="1" ht="13.15" customHeight="1" x14ac:dyDescent="0.25">
      <c r="A23" s="79" t="s">
        <v>5</v>
      </c>
      <c r="B23" s="77" t="s">
        <v>2</v>
      </c>
      <c r="C23" s="77">
        <v>15</v>
      </c>
      <c r="D23" s="25">
        <v>0</v>
      </c>
      <c r="E23" s="68">
        <f t="shared" si="0"/>
        <v>0</v>
      </c>
    </row>
    <row r="24" spans="1:5" s="8" customFormat="1" ht="13.9" customHeight="1" x14ac:dyDescent="0.25">
      <c r="A24" s="79" t="s">
        <v>18</v>
      </c>
      <c r="B24" s="77" t="s">
        <v>2</v>
      </c>
      <c r="C24" s="77">
        <v>38</v>
      </c>
      <c r="D24" s="25">
        <v>0</v>
      </c>
      <c r="E24" s="68">
        <f t="shared" si="0"/>
        <v>0</v>
      </c>
    </row>
    <row r="25" spans="1:5" s="8" customFormat="1" ht="13.9" customHeight="1" x14ac:dyDescent="0.25">
      <c r="A25" s="79" t="s">
        <v>19</v>
      </c>
      <c r="B25" s="77" t="s">
        <v>2</v>
      </c>
      <c r="C25" s="77">
        <v>26</v>
      </c>
      <c r="D25" s="25">
        <v>0</v>
      </c>
      <c r="E25" s="68">
        <f t="shared" si="0"/>
        <v>0</v>
      </c>
    </row>
    <row r="26" spans="1:5" s="8" customFormat="1" ht="13.9" customHeight="1" x14ac:dyDescent="0.25">
      <c r="A26" s="79" t="s">
        <v>20</v>
      </c>
      <c r="B26" s="77" t="s">
        <v>2</v>
      </c>
      <c r="C26" s="77">
        <v>38</v>
      </c>
      <c r="D26" s="25">
        <v>0</v>
      </c>
      <c r="E26" s="68">
        <f t="shared" si="0"/>
        <v>0</v>
      </c>
    </row>
    <row r="27" spans="1:5" s="8" customFormat="1" ht="12.75" x14ac:dyDescent="0.25">
      <c r="A27" s="79" t="s">
        <v>21</v>
      </c>
      <c r="B27" s="77" t="s">
        <v>2</v>
      </c>
      <c r="C27" s="77">
        <v>38</v>
      </c>
      <c r="D27" s="25">
        <v>0</v>
      </c>
      <c r="E27" s="68">
        <f t="shared" si="0"/>
        <v>0</v>
      </c>
    </row>
    <row r="28" spans="1:5" s="8" customFormat="1" ht="12.75" x14ac:dyDescent="0.25">
      <c r="A28" s="79" t="s">
        <v>22</v>
      </c>
      <c r="B28" s="77" t="s">
        <v>2</v>
      </c>
      <c r="C28" s="77">
        <v>38</v>
      </c>
      <c r="D28" s="25">
        <v>0</v>
      </c>
      <c r="E28" s="68">
        <f t="shared" si="0"/>
        <v>0</v>
      </c>
    </row>
    <row r="29" spans="1:5" s="8" customFormat="1" ht="12.75" x14ac:dyDescent="0.25">
      <c r="A29" s="79" t="s">
        <v>23</v>
      </c>
      <c r="B29" s="77" t="s">
        <v>2</v>
      </c>
      <c r="C29" s="77">
        <v>15</v>
      </c>
      <c r="D29" s="25">
        <v>0</v>
      </c>
      <c r="E29" s="68">
        <f t="shared" si="0"/>
        <v>0</v>
      </c>
    </row>
    <row r="30" spans="1:5" s="8" customFormat="1" ht="12.75" x14ac:dyDescent="0.25">
      <c r="A30" s="79" t="s">
        <v>24</v>
      </c>
      <c r="B30" s="77" t="s">
        <v>2</v>
      </c>
      <c r="C30" s="77">
        <v>15</v>
      </c>
      <c r="D30" s="25">
        <v>0</v>
      </c>
      <c r="E30" s="68">
        <f t="shared" si="0"/>
        <v>0</v>
      </c>
    </row>
    <row r="31" spans="1:5" s="30" customFormat="1" ht="29.25" customHeight="1" x14ac:dyDescent="0.25">
      <c r="A31" s="55" t="s">
        <v>93</v>
      </c>
      <c r="B31" s="55"/>
      <c r="C31" s="55"/>
      <c r="D31" s="55"/>
      <c r="E31" s="69">
        <f>SUM(E7:E30)</f>
        <v>0</v>
      </c>
    </row>
    <row r="32" spans="1:5" s="8" customFormat="1" ht="37.5" customHeight="1" thickBot="1" x14ac:dyDescent="0.3">
      <c r="A32" s="29" t="s">
        <v>25</v>
      </c>
      <c r="B32" s="26" t="s">
        <v>88</v>
      </c>
      <c r="C32" s="26" t="s">
        <v>89</v>
      </c>
      <c r="D32" s="26" t="s">
        <v>90</v>
      </c>
      <c r="E32" s="57" t="s">
        <v>91</v>
      </c>
    </row>
    <row r="33" spans="1:5" s="8" customFormat="1" ht="13.5" thickTop="1" x14ac:dyDescent="0.25">
      <c r="A33" s="22" t="s">
        <v>26</v>
      </c>
      <c r="B33" s="23" t="s">
        <v>2</v>
      </c>
      <c r="C33" s="23">
        <v>11</v>
      </c>
      <c r="D33" s="25">
        <v>0</v>
      </c>
      <c r="E33" s="58">
        <f t="shared" ref="E33:E45" si="1">C33*D33</f>
        <v>0</v>
      </c>
    </row>
    <row r="34" spans="1:5" s="8" customFormat="1" ht="12.75" x14ac:dyDescent="0.25">
      <c r="A34" s="13" t="s">
        <v>27</v>
      </c>
      <c r="B34" s="15" t="s">
        <v>2</v>
      </c>
      <c r="C34" s="15">
        <v>11</v>
      </c>
      <c r="D34" s="25">
        <v>0</v>
      </c>
      <c r="E34" s="59">
        <f t="shared" si="1"/>
        <v>0</v>
      </c>
    </row>
    <row r="35" spans="1:5" s="8" customFormat="1" ht="12.75" x14ac:dyDescent="0.25">
      <c r="A35" s="13" t="s">
        <v>28</v>
      </c>
      <c r="B35" s="15" t="s">
        <v>2</v>
      </c>
      <c r="C35" s="15">
        <v>11</v>
      </c>
      <c r="D35" s="25">
        <v>0</v>
      </c>
      <c r="E35" s="59">
        <f t="shared" si="1"/>
        <v>0</v>
      </c>
    </row>
    <row r="36" spans="1:5" s="8" customFormat="1" ht="12.75" x14ac:dyDescent="0.25">
      <c r="A36" s="13" t="s">
        <v>29</v>
      </c>
      <c r="B36" s="15" t="s">
        <v>2</v>
      </c>
      <c r="C36" s="15">
        <v>2</v>
      </c>
      <c r="D36" s="25">
        <v>0</v>
      </c>
      <c r="E36" s="59">
        <f t="shared" si="1"/>
        <v>0</v>
      </c>
    </row>
    <row r="37" spans="1:5" s="8" customFormat="1" ht="12.75" x14ac:dyDescent="0.25">
      <c r="A37" s="13" t="s">
        <v>30</v>
      </c>
      <c r="B37" s="15" t="s">
        <v>2</v>
      </c>
      <c r="C37" s="15">
        <v>11</v>
      </c>
      <c r="D37" s="25">
        <v>0</v>
      </c>
      <c r="E37" s="59">
        <f t="shared" si="1"/>
        <v>0</v>
      </c>
    </row>
    <row r="38" spans="1:5" s="8" customFormat="1" ht="12.75" x14ac:dyDescent="0.25">
      <c r="A38" s="13" t="s">
        <v>31</v>
      </c>
      <c r="B38" s="15" t="s">
        <v>2</v>
      </c>
      <c r="C38" s="15">
        <v>20</v>
      </c>
      <c r="D38" s="25">
        <v>0</v>
      </c>
      <c r="E38" s="59">
        <f t="shared" si="1"/>
        <v>0</v>
      </c>
    </row>
    <row r="39" spans="1:5" s="8" customFormat="1" ht="12.75" x14ac:dyDescent="0.25">
      <c r="A39" s="13" t="s">
        <v>32</v>
      </c>
      <c r="B39" s="15" t="s">
        <v>2</v>
      </c>
      <c r="C39" s="15">
        <v>20</v>
      </c>
      <c r="D39" s="25">
        <v>0</v>
      </c>
      <c r="E39" s="59">
        <f t="shared" si="1"/>
        <v>0</v>
      </c>
    </row>
    <row r="40" spans="1:5" s="8" customFormat="1" ht="12.75" x14ac:dyDescent="0.25">
      <c r="A40" s="13" t="s">
        <v>33</v>
      </c>
      <c r="B40" s="15" t="s">
        <v>2</v>
      </c>
      <c r="C40" s="15">
        <v>11</v>
      </c>
      <c r="D40" s="25">
        <v>0</v>
      </c>
      <c r="E40" s="59">
        <f t="shared" si="1"/>
        <v>0</v>
      </c>
    </row>
    <row r="41" spans="1:5" s="8" customFormat="1" ht="12.75" x14ac:dyDescent="0.25">
      <c r="A41" s="13" t="s">
        <v>34</v>
      </c>
      <c r="B41" s="15" t="s">
        <v>2</v>
      </c>
      <c r="C41" s="15">
        <v>11</v>
      </c>
      <c r="D41" s="25">
        <v>0</v>
      </c>
      <c r="E41" s="59">
        <f t="shared" si="1"/>
        <v>0</v>
      </c>
    </row>
    <row r="42" spans="1:5" s="8" customFormat="1" ht="12.75" x14ac:dyDescent="0.25">
      <c r="A42" s="13" t="s">
        <v>35</v>
      </c>
      <c r="B42" s="15" t="s">
        <v>2</v>
      </c>
      <c r="C42" s="15">
        <v>2</v>
      </c>
      <c r="D42" s="25">
        <v>0</v>
      </c>
      <c r="E42" s="59">
        <f t="shared" si="1"/>
        <v>0</v>
      </c>
    </row>
    <row r="43" spans="1:5" s="8" customFormat="1" ht="12.75" x14ac:dyDescent="0.25">
      <c r="A43" s="13" t="s">
        <v>36</v>
      </c>
      <c r="B43" s="15" t="s">
        <v>2</v>
      </c>
      <c r="C43" s="15">
        <v>11</v>
      </c>
      <c r="D43" s="25">
        <v>0</v>
      </c>
      <c r="E43" s="59">
        <f t="shared" si="1"/>
        <v>0</v>
      </c>
    </row>
    <row r="44" spans="1:5" s="8" customFormat="1" ht="12.75" x14ac:dyDescent="0.25">
      <c r="A44" s="13" t="s">
        <v>37</v>
      </c>
      <c r="B44" s="15" t="s">
        <v>2</v>
      </c>
      <c r="C44" s="15">
        <v>15</v>
      </c>
      <c r="D44" s="25">
        <v>0</v>
      </c>
      <c r="E44" s="59">
        <f t="shared" si="1"/>
        <v>0</v>
      </c>
    </row>
    <row r="45" spans="1:5" s="8" customFormat="1" ht="12.75" x14ac:dyDescent="0.25">
      <c r="A45" s="13" t="s">
        <v>38</v>
      </c>
      <c r="B45" s="15" t="s">
        <v>2</v>
      </c>
      <c r="C45" s="15">
        <v>11</v>
      </c>
      <c r="D45" s="25">
        <v>0</v>
      </c>
      <c r="E45" s="59">
        <f t="shared" si="1"/>
        <v>0</v>
      </c>
    </row>
    <row r="46" spans="1:5" s="12" customFormat="1" ht="29.25" customHeight="1" x14ac:dyDescent="0.25">
      <c r="A46" s="55" t="s">
        <v>97</v>
      </c>
      <c r="B46" s="55"/>
      <c r="C46" s="55"/>
      <c r="D46" s="55"/>
      <c r="E46" s="69">
        <f>SUM(E33:E45)</f>
        <v>0</v>
      </c>
    </row>
    <row r="47" spans="1:5" s="8" customFormat="1" ht="37.5" customHeight="1" thickBot="1" x14ac:dyDescent="0.3">
      <c r="A47" s="29" t="s">
        <v>39</v>
      </c>
      <c r="B47" s="26" t="s">
        <v>88</v>
      </c>
      <c r="C47" s="26" t="s">
        <v>89</v>
      </c>
      <c r="D47" s="26" t="s">
        <v>90</v>
      </c>
      <c r="E47" s="57" t="s">
        <v>91</v>
      </c>
    </row>
    <row r="48" spans="1:5" s="8" customFormat="1" ht="187.5" customHeight="1" thickTop="1" x14ac:dyDescent="0.25">
      <c r="A48" s="27" t="s">
        <v>40</v>
      </c>
      <c r="B48" s="23" t="s">
        <v>2</v>
      </c>
      <c r="C48" s="23">
        <v>24</v>
      </c>
      <c r="D48" s="25">
        <v>0</v>
      </c>
      <c r="E48" s="58">
        <f t="shared" ref="E48:E59" si="2">C48*D48</f>
        <v>0</v>
      </c>
    </row>
    <row r="49" spans="1:5" s="8" customFormat="1" ht="21" customHeight="1" x14ac:dyDescent="0.25">
      <c r="A49" s="17" t="s">
        <v>41</v>
      </c>
      <c r="B49" s="15" t="s">
        <v>2</v>
      </c>
      <c r="C49" s="15">
        <v>24</v>
      </c>
      <c r="D49" s="25">
        <v>0</v>
      </c>
      <c r="E49" s="59">
        <f t="shared" si="2"/>
        <v>0</v>
      </c>
    </row>
    <row r="50" spans="1:5" s="8" customFormat="1" ht="65.25" customHeight="1" x14ac:dyDescent="0.25">
      <c r="A50" s="17" t="s">
        <v>42</v>
      </c>
      <c r="B50" s="15" t="s">
        <v>9</v>
      </c>
      <c r="C50" s="15">
        <v>24</v>
      </c>
      <c r="D50" s="25">
        <v>0</v>
      </c>
      <c r="E50" s="59">
        <f t="shared" si="2"/>
        <v>0</v>
      </c>
    </row>
    <row r="51" spans="1:5" s="8" customFormat="1" ht="45" customHeight="1" x14ac:dyDescent="0.25">
      <c r="A51" s="17" t="s">
        <v>43</v>
      </c>
      <c r="B51" s="15" t="s">
        <v>2</v>
      </c>
      <c r="C51" s="15">
        <v>2</v>
      </c>
      <c r="D51" s="25">
        <v>0</v>
      </c>
      <c r="E51" s="59">
        <f t="shared" si="2"/>
        <v>0</v>
      </c>
    </row>
    <row r="52" spans="1:5" s="8" customFormat="1" ht="10.9" customHeight="1" x14ac:dyDescent="0.25">
      <c r="A52" s="14" t="s">
        <v>44</v>
      </c>
      <c r="B52" s="15" t="s">
        <v>2</v>
      </c>
      <c r="C52" s="16">
        <v>2</v>
      </c>
      <c r="D52" s="25">
        <v>0</v>
      </c>
      <c r="E52" s="59">
        <f t="shared" si="2"/>
        <v>0</v>
      </c>
    </row>
    <row r="53" spans="1:5" s="8" customFormat="1" ht="10.9" customHeight="1" x14ac:dyDescent="0.25">
      <c r="A53" s="14" t="s">
        <v>45</v>
      </c>
      <c r="B53" s="15" t="s">
        <v>2</v>
      </c>
      <c r="C53" s="16">
        <v>2</v>
      </c>
      <c r="D53" s="25">
        <v>0</v>
      </c>
      <c r="E53" s="59">
        <f t="shared" si="2"/>
        <v>0</v>
      </c>
    </row>
    <row r="54" spans="1:5" s="8" customFormat="1" ht="10.9" customHeight="1" x14ac:dyDescent="0.25">
      <c r="A54" s="14" t="s">
        <v>46</v>
      </c>
      <c r="B54" s="15" t="s">
        <v>2</v>
      </c>
      <c r="C54" s="16">
        <v>2</v>
      </c>
      <c r="D54" s="25">
        <v>0</v>
      </c>
      <c r="E54" s="59">
        <f t="shared" si="2"/>
        <v>0</v>
      </c>
    </row>
    <row r="55" spans="1:5" s="8" customFormat="1" ht="10.9" customHeight="1" x14ac:dyDescent="0.25">
      <c r="A55" s="14" t="s">
        <v>92</v>
      </c>
      <c r="B55" s="15" t="s">
        <v>2</v>
      </c>
      <c r="C55" s="16">
        <v>2</v>
      </c>
      <c r="D55" s="25">
        <v>0</v>
      </c>
      <c r="E55" s="59">
        <f t="shared" si="2"/>
        <v>0</v>
      </c>
    </row>
    <row r="56" spans="1:5" s="8" customFormat="1" ht="10.9" customHeight="1" x14ac:dyDescent="0.25">
      <c r="A56" s="14" t="s">
        <v>47</v>
      </c>
      <c r="B56" s="15" t="s">
        <v>2</v>
      </c>
      <c r="C56" s="16">
        <v>2</v>
      </c>
      <c r="D56" s="25">
        <v>0</v>
      </c>
      <c r="E56" s="59">
        <f t="shared" si="2"/>
        <v>0</v>
      </c>
    </row>
    <row r="57" spans="1:5" s="8" customFormat="1" ht="10.9" customHeight="1" x14ac:dyDescent="0.25">
      <c r="A57" s="14" t="s">
        <v>48</v>
      </c>
      <c r="B57" s="15" t="s">
        <v>2</v>
      </c>
      <c r="C57" s="16">
        <v>2</v>
      </c>
      <c r="D57" s="25">
        <v>0</v>
      </c>
      <c r="E57" s="59">
        <f t="shared" si="2"/>
        <v>0</v>
      </c>
    </row>
    <row r="58" spans="1:5" s="8" customFormat="1" ht="10.9" customHeight="1" x14ac:dyDescent="0.25">
      <c r="A58" s="17" t="s">
        <v>49</v>
      </c>
      <c r="B58" s="15" t="s">
        <v>112</v>
      </c>
      <c r="C58" s="15">
        <v>24</v>
      </c>
      <c r="D58" s="25">
        <v>0</v>
      </c>
      <c r="E58" s="59">
        <f t="shared" si="2"/>
        <v>0</v>
      </c>
    </row>
    <row r="59" spans="1:5" s="8" customFormat="1" ht="12.75" x14ac:dyDescent="0.25">
      <c r="A59" s="17" t="s">
        <v>50</v>
      </c>
      <c r="B59" s="15" t="s">
        <v>112</v>
      </c>
      <c r="C59" s="15">
        <v>2</v>
      </c>
      <c r="D59" s="25">
        <v>0</v>
      </c>
      <c r="E59" s="59">
        <f t="shared" si="2"/>
        <v>0</v>
      </c>
    </row>
    <row r="60" spans="1:5" s="8" customFormat="1" ht="29.25" customHeight="1" x14ac:dyDescent="0.25">
      <c r="A60" s="56" t="s">
        <v>94</v>
      </c>
      <c r="B60" s="56"/>
      <c r="C60" s="56"/>
      <c r="D60" s="56"/>
      <c r="E60" s="69">
        <f>SUM(E48:E59)</f>
        <v>0</v>
      </c>
    </row>
    <row r="61" spans="1:5" s="8" customFormat="1" ht="37.5" customHeight="1" thickBot="1" x14ac:dyDescent="0.3">
      <c r="A61" s="29" t="s">
        <v>51</v>
      </c>
      <c r="B61" s="26" t="s">
        <v>88</v>
      </c>
      <c r="C61" s="26" t="s">
        <v>89</v>
      </c>
      <c r="D61" s="26" t="s">
        <v>90</v>
      </c>
      <c r="E61" s="57" t="s">
        <v>91</v>
      </c>
    </row>
    <row r="62" spans="1:5" s="8" customFormat="1" ht="13.5" thickTop="1" x14ac:dyDescent="0.25">
      <c r="A62" s="27" t="s">
        <v>52</v>
      </c>
      <c r="B62" s="18" t="s">
        <v>2</v>
      </c>
      <c r="C62" s="23">
        <v>6</v>
      </c>
      <c r="D62" s="25">
        <v>0</v>
      </c>
      <c r="E62" s="58">
        <f t="shared" ref="E62:E67" si="3">C62*D62</f>
        <v>0</v>
      </c>
    </row>
    <row r="63" spans="1:5" s="8" customFormat="1" ht="12.75" x14ac:dyDescent="0.25">
      <c r="A63" s="17" t="s">
        <v>53</v>
      </c>
      <c r="B63" s="18" t="s">
        <v>2</v>
      </c>
      <c r="C63" s="15">
        <v>6</v>
      </c>
      <c r="D63" s="25">
        <v>0</v>
      </c>
      <c r="E63" s="59">
        <f t="shared" si="3"/>
        <v>0</v>
      </c>
    </row>
    <row r="64" spans="1:5" s="8" customFormat="1" ht="12.75" x14ac:dyDescent="0.25">
      <c r="A64" s="13" t="s">
        <v>54</v>
      </c>
      <c r="B64" s="18" t="s">
        <v>2</v>
      </c>
      <c r="C64" s="18" t="s">
        <v>55</v>
      </c>
      <c r="D64" s="25">
        <v>0</v>
      </c>
      <c r="E64" s="59">
        <f t="shared" si="3"/>
        <v>0</v>
      </c>
    </row>
    <row r="65" spans="1:5" s="8" customFormat="1" ht="12.75" x14ac:dyDescent="0.25">
      <c r="A65" s="13" t="s">
        <v>56</v>
      </c>
      <c r="B65" s="18" t="s">
        <v>2</v>
      </c>
      <c r="C65" s="18" t="s">
        <v>57</v>
      </c>
      <c r="D65" s="25">
        <v>0</v>
      </c>
      <c r="E65" s="59">
        <f t="shared" si="3"/>
        <v>0</v>
      </c>
    </row>
    <row r="66" spans="1:5" s="8" customFormat="1" ht="12.75" x14ac:dyDescent="0.25">
      <c r="A66" s="13" t="s">
        <v>58</v>
      </c>
      <c r="B66" s="18" t="s">
        <v>2</v>
      </c>
      <c r="C66" s="18" t="s">
        <v>57</v>
      </c>
      <c r="D66" s="25">
        <v>0</v>
      </c>
      <c r="E66" s="59">
        <f t="shared" si="3"/>
        <v>0</v>
      </c>
    </row>
    <row r="67" spans="1:5" s="8" customFormat="1" ht="12.75" x14ac:dyDescent="0.25">
      <c r="A67" s="13" t="s">
        <v>59</v>
      </c>
      <c r="B67" s="18" t="s">
        <v>2</v>
      </c>
      <c r="C67" s="18" t="s">
        <v>57</v>
      </c>
      <c r="D67" s="25">
        <v>0</v>
      </c>
      <c r="E67" s="59">
        <f t="shared" si="3"/>
        <v>0</v>
      </c>
    </row>
    <row r="68" spans="1:5" s="8" customFormat="1" ht="29.25" customHeight="1" thickBot="1" x14ac:dyDescent="0.3">
      <c r="A68" s="52" t="s">
        <v>95</v>
      </c>
      <c r="B68" s="52"/>
      <c r="C68" s="52"/>
      <c r="D68" s="52"/>
      <c r="E68" s="70">
        <f>SUM(E62:E67)</f>
        <v>0</v>
      </c>
    </row>
    <row r="69" spans="1:5" s="8" customFormat="1" ht="29.25" customHeight="1" thickBot="1" x14ac:dyDescent="0.3">
      <c r="A69" s="53" t="s">
        <v>96</v>
      </c>
      <c r="B69" s="54"/>
      <c r="C69" s="54"/>
      <c r="D69" s="54"/>
      <c r="E69" s="62">
        <f>E31+E46+E60+E68</f>
        <v>0</v>
      </c>
    </row>
    <row r="70" spans="1:5" s="8" customFormat="1" ht="12.75" x14ac:dyDescent="0.25">
      <c r="B70" s="6"/>
      <c r="C70" s="6"/>
      <c r="D70" s="19"/>
      <c r="E70" s="71"/>
    </row>
    <row r="71" spans="1:5" s="8" customFormat="1" ht="12.75" x14ac:dyDescent="0.25">
      <c r="B71" s="6"/>
      <c r="C71" s="6"/>
      <c r="D71" s="19"/>
      <c r="E71" s="71"/>
    </row>
    <row r="72" spans="1:5" s="8" customFormat="1" ht="12.75" x14ac:dyDescent="0.25">
      <c r="E72" s="64"/>
    </row>
    <row r="73" spans="1:5" s="8" customFormat="1" ht="12" customHeight="1" x14ac:dyDescent="0.25">
      <c r="E73" s="64"/>
    </row>
    <row r="74" spans="1:5" s="8" customFormat="1" ht="13.15" customHeight="1" x14ac:dyDescent="0.25">
      <c r="E74" s="64"/>
    </row>
    <row r="75" spans="1:5" s="8" customFormat="1" ht="12.75" x14ac:dyDescent="0.25">
      <c r="E75" s="64"/>
    </row>
    <row r="76" spans="1:5" s="8" customFormat="1" ht="12.75" x14ac:dyDescent="0.25">
      <c r="E76" s="64"/>
    </row>
    <row r="77" spans="1:5" s="8" customFormat="1" ht="12.75" x14ac:dyDescent="0.25">
      <c r="E77" s="64"/>
    </row>
    <row r="78" spans="1:5" s="8" customFormat="1" ht="12.75" x14ac:dyDescent="0.25">
      <c r="E78" s="64"/>
    </row>
    <row r="79" spans="1:5" s="8" customFormat="1" ht="12.75" x14ac:dyDescent="0.25">
      <c r="E79" s="64"/>
    </row>
    <row r="80" spans="1:5" s="8" customFormat="1" ht="12.75" x14ac:dyDescent="0.25">
      <c r="E80" s="64"/>
    </row>
    <row r="81" spans="5:5" s="8" customFormat="1" ht="12.75" x14ac:dyDescent="0.25">
      <c r="E81" s="64"/>
    </row>
    <row r="82" spans="5:5" s="8" customFormat="1" ht="12.75" x14ac:dyDescent="0.25">
      <c r="E82" s="64"/>
    </row>
    <row r="83" spans="5:5" s="8" customFormat="1" ht="12.75" x14ac:dyDescent="0.25">
      <c r="E83" s="64"/>
    </row>
    <row r="84" spans="5:5" s="8" customFormat="1" ht="12.75" x14ac:dyDescent="0.25">
      <c r="E84" s="64"/>
    </row>
    <row r="85" spans="5:5" s="8" customFormat="1" ht="12.75" x14ac:dyDescent="0.25">
      <c r="E85" s="64"/>
    </row>
    <row r="86" spans="5:5" s="8" customFormat="1" ht="12.75" x14ac:dyDescent="0.25">
      <c r="E86" s="64"/>
    </row>
    <row r="87" spans="5:5" s="8" customFormat="1" ht="12.75" x14ac:dyDescent="0.25">
      <c r="E87" s="64"/>
    </row>
    <row r="88" spans="5:5" s="8" customFormat="1" ht="10.9" customHeight="1" x14ac:dyDescent="0.25">
      <c r="E88" s="64"/>
    </row>
    <row r="89" spans="5:5" s="8" customFormat="1" ht="12.75" x14ac:dyDescent="0.25">
      <c r="E89" s="64"/>
    </row>
    <row r="90" spans="5:5" s="8" customFormat="1" ht="12.75" x14ac:dyDescent="0.25">
      <c r="E90" s="64"/>
    </row>
    <row r="91" spans="5:5" s="8" customFormat="1" ht="12.75" x14ac:dyDescent="0.25">
      <c r="E91" s="64"/>
    </row>
    <row r="92" spans="5:5" s="8" customFormat="1" ht="12.75" x14ac:dyDescent="0.25">
      <c r="E92" s="64"/>
    </row>
    <row r="93" spans="5:5" s="8" customFormat="1" ht="12.75" x14ac:dyDescent="0.25">
      <c r="E93" s="64"/>
    </row>
    <row r="94" spans="5:5" s="8" customFormat="1" ht="12.75" x14ac:dyDescent="0.25">
      <c r="E94" s="64"/>
    </row>
    <row r="95" spans="5:5" s="8" customFormat="1" ht="12.75" x14ac:dyDescent="0.25">
      <c r="E95" s="64"/>
    </row>
    <row r="96" spans="5:5" s="8" customFormat="1" ht="12.75" x14ac:dyDescent="0.25">
      <c r="E96" s="64"/>
    </row>
    <row r="97" spans="1:5" s="8" customFormat="1" ht="12.75" x14ac:dyDescent="0.25">
      <c r="E97" s="64"/>
    </row>
    <row r="98" spans="1:5" s="8" customFormat="1" ht="12.75" x14ac:dyDescent="0.25">
      <c r="E98" s="64"/>
    </row>
    <row r="99" spans="1:5" s="8" customFormat="1" ht="12.75" x14ac:dyDescent="0.25">
      <c r="E99" s="64"/>
    </row>
    <row r="100" spans="1:5" s="8" customFormat="1" ht="12.75" x14ac:dyDescent="0.25">
      <c r="E100" s="64"/>
    </row>
    <row r="101" spans="1:5" s="8" customFormat="1" ht="12.75" x14ac:dyDescent="0.25">
      <c r="E101" s="64"/>
    </row>
    <row r="102" spans="1:5" s="8" customFormat="1" ht="12.75" x14ac:dyDescent="0.25">
      <c r="E102" s="64"/>
    </row>
    <row r="103" spans="1:5" s="8" customFormat="1" ht="12.75" x14ac:dyDescent="0.25">
      <c r="E103" s="64"/>
    </row>
    <row r="106" spans="1:5" x14ac:dyDescent="0.25">
      <c r="C106" s="1"/>
      <c r="D106" s="1"/>
    </row>
    <row r="111" spans="1:5" x14ac:dyDescent="0.25">
      <c r="C111" s="1"/>
      <c r="D111" s="1"/>
    </row>
    <row r="112" spans="1:5" x14ac:dyDescent="0.25">
      <c r="A112" s="3"/>
    </row>
  </sheetData>
  <sheetProtection algorithmName="SHA-512" hashValue="EgZ4DNxAgUQApdQ9yiq5xEHuQXJyHNsNKouUoUIARlVlYijbsU8mNrqRqgUBd6J+BMi3uxebmFD+v8mlJjSEVA==" saltValue="C42mqv7wIg7ZyVbQTQB8Mg==" spinCount="100000" sheet="1" objects="1" scenarios="1"/>
  <mergeCells count="5">
    <mergeCell ref="A68:D68"/>
    <mergeCell ref="A69:D69"/>
    <mergeCell ref="A31:D31"/>
    <mergeCell ref="A46:D46"/>
    <mergeCell ref="A60:D60"/>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FEB9-4C8D-479D-BE09-DFDFD47F3A6D}">
  <dimension ref="A1:F40"/>
  <sheetViews>
    <sheetView tabSelected="1" topLeftCell="A10" workbookViewId="0">
      <selection activeCell="L22" sqref="L22"/>
    </sheetView>
  </sheetViews>
  <sheetFormatPr defaultRowHeight="15" x14ac:dyDescent="0.25"/>
  <cols>
    <col min="1" max="1" width="72.85546875" customWidth="1"/>
    <col min="2" max="2" width="11.42578125" customWidth="1"/>
    <col min="3" max="3" width="19.42578125" customWidth="1"/>
    <col min="4" max="4" width="16.42578125" customWidth="1"/>
    <col min="5" max="5" width="20.7109375" customWidth="1"/>
  </cols>
  <sheetData>
    <row r="1" spans="1:6" s="8" customFormat="1" ht="24" customHeight="1" x14ac:dyDescent="0.25">
      <c r="A1" s="5" t="s">
        <v>86</v>
      </c>
      <c r="B1" s="5"/>
      <c r="C1" s="6"/>
      <c r="D1" s="7"/>
      <c r="E1" s="7"/>
    </row>
    <row r="2" spans="1:6" s="8" customFormat="1" ht="26.25" customHeight="1" x14ac:dyDescent="0.25">
      <c r="A2" s="9" t="s">
        <v>111</v>
      </c>
      <c r="C2" s="6"/>
      <c r="D2" s="6"/>
    </row>
    <row r="3" spans="1:6" s="8" customFormat="1" ht="22.5" customHeight="1" x14ac:dyDescent="0.25">
      <c r="A3" s="9" t="s">
        <v>87</v>
      </c>
      <c r="B3" s="9"/>
      <c r="C3" s="9"/>
      <c r="D3" s="9"/>
      <c r="E3" s="9"/>
    </row>
    <row r="4" spans="1:6" s="8" customFormat="1" ht="10.9" customHeight="1" x14ac:dyDescent="0.25">
      <c r="A4" s="10"/>
      <c r="B4" s="10"/>
      <c r="C4" s="10"/>
      <c r="D4" s="10"/>
      <c r="E4" s="10"/>
    </row>
    <row r="5" spans="1:6" s="8" customFormat="1" ht="18.75" customHeight="1" x14ac:dyDescent="0.25">
      <c r="A5" s="28" t="s">
        <v>102</v>
      </c>
      <c r="B5" s="11"/>
      <c r="C5" s="12"/>
      <c r="D5" s="6"/>
    </row>
    <row r="6" spans="1:6" s="8" customFormat="1" ht="37.5" customHeight="1" thickBot="1" x14ac:dyDescent="0.3">
      <c r="A6" s="29" t="s">
        <v>98</v>
      </c>
      <c r="B6" s="26" t="s">
        <v>88</v>
      </c>
      <c r="C6" s="26" t="s">
        <v>89</v>
      </c>
      <c r="D6" s="57" t="s">
        <v>90</v>
      </c>
      <c r="E6" s="57" t="s">
        <v>91</v>
      </c>
    </row>
    <row r="7" spans="1:6" ht="25.35" customHeight="1" thickTop="1" x14ac:dyDescent="0.25">
      <c r="A7" s="22" t="s">
        <v>60</v>
      </c>
      <c r="B7" s="34" t="s">
        <v>61</v>
      </c>
      <c r="C7" s="35">
        <v>850</v>
      </c>
      <c r="D7" s="25">
        <v>0</v>
      </c>
      <c r="E7" s="58">
        <f>SUM(C7*D7)</f>
        <v>0</v>
      </c>
      <c r="F7" s="8"/>
    </row>
    <row r="8" spans="1:6" ht="25.35" customHeight="1" x14ac:dyDescent="0.25">
      <c r="A8" s="17" t="s">
        <v>62</v>
      </c>
      <c r="B8" s="31" t="s">
        <v>61</v>
      </c>
      <c r="C8" s="32">
        <v>1800</v>
      </c>
      <c r="D8" s="25">
        <v>0</v>
      </c>
      <c r="E8" s="59">
        <f t="shared" ref="E8:E16" si="0">SUM(C8*D8)</f>
        <v>0</v>
      </c>
      <c r="F8" s="8"/>
    </row>
    <row r="9" spans="1:6" ht="25.35" customHeight="1" x14ac:dyDescent="0.25">
      <c r="A9" s="17" t="s">
        <v>63</v>
      </c>
      <c r="B9" s="31" t="s">
        <v>61</v>
      </c>
      <c r="C9" s="32">
        <v>1800</v>
      </c>
      <c r="D9" s="25">
        <v>0</v>
      </c>
      <c r="E9" s="59">
        <f t="shared" si="0"/>
        <v>0</v>
      </c>
      <c r="F9" s="8"/>
    </row>
    <row r="10" spans="1:6" ht="25.35" customHeight="1" x14ac:dyDescent="0.25">
      <c r="A10" s="17" t="s">
        <v>64</v>
      </c>
      <c r="B10" s="31" t="s">
        <v>61</v>
      </c>
      <c r="C10" s="32">
        <v>2900</v>
      </c>
      <c r="D10" s="25">
        <v>0</v>
      </c>
      <c r="E10" s="59">
        <f t="shared" si="0"/>
        <v>0</v>
      </c>
      <c r="F10" s="8"/>
    </row>
    <row r="11" spans="1:6" ht="25.35" customHeight="1" x14ac:dyDescent="0.25">
      <c r="A11" s="17" t="s">
        <v>65</v>
      </c>
      <c r="B11" s="31" t="s">
        <v>61</v>
      </c>
      <c r="C11" s="32">
        <v>385</v>
      </c>
      <c r="D11" s="25">
        <v>0</v>
      </c>
      <c r="E11" s="59">
        <f t="shared" si="0"/>
        <v>0</v>
      </c>
      <c r="F11" s="8"/>
    </row>
    <row r="12" spans="1:6" ht="25.35" customHeight="1" x14ac:dyDescent="0.25">
      <c r="A12" s="17" t="s">
        <v>66</v>
      </c>
      <c r="B12" s="31" t="s">
        <v>61</v>
      </c>
      <c r="C12" s="32">
        <v>660</v>
      </c>
      <c r="D12" s="25">
        <v>0</v>
      </c>
      <c r="E12" s="59">
        <f t="shared" si="0"/>
        <v>0</v>
      </c>
      <c r="F12" s="8"/>
    </row>
    <row r="13" spans="1:6" ht="25.35" customHeight="1" x14ac:dyDescent="0.25">
      <c r="A13" s="17" t="s">
        <v>67</v>
      </c>
      <c r="B13" s="31" t="s">
        <v>61</v>
      </c>
      <c r="C13" s="32">
        <v>850</v>
      </c>
      <c r="D13" s="25">
        <v>0</v>
      </c>
      <c r="E13" s="59">
        <f t="shared" si="0"/>
        <v>0</v>
      </c>
      <c r="F13" s="8"/>
    </row>
    <row r="14" spans="1:6" ht="25.35" customHeight="1" x14ac:dyDescent="0.25">
      <c r="A14" s="17" t="s">
        <v>68</v>
      </c>
      <c r="B14" s="18" t="s">
        <v>113</v>
      </c>
      <c r="C14" s="32">
        <v>2</v>
      </c>
      <c r="D14" s="25">
        <v>0</v>
      </c>
      <c r="E14" s="59">
        <f t="shared" si="0"/>
        <v>0</v>
      </c>
      <c r="F14" s="8"/>
    </row>
    <row r="15" spans="1:6" ht="25.35" customHeight="1" x14ac:dyDescent="0.25">
      <c r="A15" s="17" t="s">
        <v>69</v>
      </c>
      <c r="B15" s="18" t="s">
        <v>113</v>
      </c>
      <c r="C15" s="32">
        <v>38</v>
      </c>
      <c r="D15" s="25">
        <v>0</v>
      </c>
      <c r="E15" s="59">
        <f t="shared" si="0"/>
        <v>0</v>
      </c>
      <c r="F15" s="8"/>
    </row>
    <row r="16" spans="1:6" ht="25.35" customHeight="1" x14ac:dyDescent="0.25">
      <c r="A16" s="17" t="s">
        <v>70</v>
      </c>
      <c r="B16" s="18" t="s">
        <v>113</v>
      </c>
      <c r="C16" s="32">
        <v>4</v>
      </c>
      <c r="D16" s="25">
        <v>0</v>
      </c>
      <c r="E16" s="59">
        <f t="shared" si="0"/>
        <v>0</v>
      </c>
      <c r="F16" s="8"/>
    </row>
    <row r="17" spans="1:6" ht="25.35" customHeight="1" x14ac:dyDescent="0.25">
      <c r="A17" s="55" t="s">
        <v>99</v>
      </c>
      <c r="B17" s="55"/>
      <c r="C17" s="55"/>
      <c r="D17" s="55"/>
      <c r="E17" s="60">
        <f>SUM(E7:E16)</f>
        <v>0</v>
      </c>
      <c r="F17" s="8"/>
    </row>
    <row r="18" spans="1:6" s="8" customFormat="1" ht="37.5" customHeight="1" thickBot="1" x14ac:dyDescent="0.3">
      <c r="A18" s="29" t="s">
        <v>71</v>
      </c>
      <c r="B18" s="26" t="s">
        <v>88</v>
      </c>
      <c r="C18" s="26" t="s">
        <v>89</v>
      </c>
      <c r="D18" s="26" t="s">
        <v>90</v>
      </c>
      <c r="E18" s="57" t="s">
        <v>91</v>
      </c>
    </row>
    <row r="19" spans="1:6" ht="25.35" customHeight="1" thickTop="1" x14ac:dyDescent="0.25">
      <c r="A19" s="36" t="s">
        <v>72</v>
      </c>
      <c r="B19" s="23" t="s">
        <v>73</v>
      </c>
      <c r="C19" s="24">
        <v>840</v>
      </c>
      <c r="D19" s="25">
        <v>0</v>
      </c>
      <c r="E19" s="58">
        <f>D19*C19</f>
        <v>0</v>
      </c>
      <c r="F19" s="8"/>
    </row>
    <row r="20" spans="1:6" ht="25.35" customHeight="1" x14ac:dyDescent="0.25">
      <c r="A20" s="33" t="s">
        <v>74</v>
      </c>
      <c r="B20" s="15" t="s">
        <v>73</v>
      </c>
      <c r="C20" s="16">
        <v>396</v>
      </c>
      <c r="D20" s="25">
        <v>0</v>
      </c>
      <c r="E20" s="59">
        <f t="shared" ref="E20:E29" si="1">D20*C20</f>
        <v>0</v>
      </c>
      <c r="F20" s="8"/>
    </row>
    <row r="21" spans="1:6" ht="25.35" customHeight="1" x14ac:dyDescent="0.25">
      <c r="A21" s="14" t="s">
        <v>75</v>
      </c>
      <c r="B21" s="15" t="s">
        <v>73</v>
      </c>
      <c r="C21" s="16">
        <v>96</v>
      </c>
      <c r="D21" s="25">
        <v>0</v>
      </c>
      <c r="E21" s="59">
        <f t="shared" si="1"/>
        <v>0</v>
      </c>
      <c r="F21" s="8"/>
    </row>
    <row r="22" spans="1:6" ht="25.35" customHeight="1" x14ac:dyDescent="0.25">
      <c r="A22" s="14" t="s">
        <v>76</v>
      </c>
      <c r="B22" s="15" t="s">
        <v>73</v>
      </c>
      <c r="C22" s="16">
        <v>32</v>
      </c>
      <c r="D22" s="25">
        <v>0</v>
      </c>
      <c r="E22" s="59">
        <f t="shared" si="1"/>
        <v>0</v>
      </c>
      <c r="F22" s="8"/>
    </row>
    <row r="23" spans="1:6" ht="25.35" customHeight="1" x14ac:dyDescent="0.25">
      <c r="A23" s="14" t="s">
        <v>77</v>
      </c>
      <c r="B23" s="15" t="s">
        <v>78</v>
      </c>
      <c r="C23" s="16">
        <v>135</v>
      </c>
      <c r="D23" s="25">
        <v>0</v>
      </c>
      <c r="E23" s="59">
        <f t="shared" si="1"/>
        <v>0</v>
      </c>
      <c r="F23" s="8"/>
    </row>
    <row r="24" spans="1:6" ht="25.35" customHeight="1" x14ac:dyDescent="0.25">
      <c r="A24" s="14" t="s">
        <v>79</v>
      </c>
      <c r="B24" s="15" t="s">
        <v>73</v>
      </c>
      <c r="C24" s="16">
        <v>10</v>
      </c>
      <c r="D24" s="25">
        <v>0</v>
      </c>
      <c r="E24" s="59">
        <f t="shared" si="1"/>
        <v>0</v>
      </c>
      <c r="F24" s="8"/>
    </row>
    <row r="25" spans="1:6" ht="25.35" customHeight="1" x14ac:dyDescent="0.25">
      <c r="A25" s="38" t="s">
        <v>80</v>
      </c>
      <c r="B25" s="39" t="s">
        <v>73</v>
      </c>
      <c r="C25" s="40">
        <v>10</v>
      </c>
      <c r="D25" s="25">
        <v>0</v>
      </c>
      <c r="E25" s="61">
        <f t="shared" si="1"/>
        <v>0</v>
      </c>
      <c r="F25" s="8"/>
    </row>
    <row r="26" spans="1:6" ht="25.35" customHeight="1" x14ac:dyDescent="0.25">
      <c r="A26" s="14" t="s">
        <v>81</v>
      </c>
      <c r="B26" s="46" t="s">
        <v>114</v>
      </c>
      <c r="C26" s="16">
        <v>3</v>
      </c>
      <c r="D26" s="25">
        <v>0</v>
      </c>
      <c r="E26" s="59">
        <f t="shared" si="1"/>
        <v>0</v>
      </c>
      <c r="F26" s="8"/>
    </row>
    <row r="27" spans="1:6" ht="25.35" customHeight="1" x14ac:dyDescent="0.25">
      <c r="A27" s="14" t="s">
        <v>82</v>
      </c>
      <c r="B27" s="46" t="s">
        <v>114</v>
      </c>
      <c r="C27" s="16">
        <v>5</v>
      </c>
      <c r="D27" s="25">
        <v>0</v>
      </c>
      <c r="E27" s="59">
        <f t="shared" si="1"/>
        <v>0</v>
      </c>
      <c r="F27" s="8"/>
    </row>
    <row r="28" spans="1:6" ht="25.35" customHeight="1" x14ac:dyDescent="0.25">
      <c r="A28" s="14" t="s">
        <v>83</v>
      </c>
      <c r="B28" s="15" t="s">
        <v>84</v>
      </c>
      <c r="C28" s="16">
        <v>48</v>
      </c>
      <c r="D28" s="25">
        <v>0</v>
      </c>
      <c r="E28" s="59">
        <f t="shared" si="1"/>
        <v>0</v>
      </c>
      <c r="F28" s="8"/>
    </row>
    <row r="29" spans="1:6" ht="25.35" customHeight="1" x14ac:dyDescent="0.25">
      <c r="A29" s="14" t="s">
        <v>85</v>
      </c>
      <c r="B29" s="46" t="s">
        <v>114</v>
      </c>
      <c r="C29" s="16">
        <v>1</v>
      </c>
      <c r="D29" s="25">
        <v>0</v>
      </c>
      <c r="E29" s="59">
        <f t="shared" si="1"/>
        <v>0</v>
      </c>
      <c r="F29" s="8"/>
    </row>
    <row r="30" spans="1:6" ht="25.35" customHeight="1" thickBot="1" x14ac:dyDescent="0.3">
      <c r="A30" s="55" t="s">
        <v>103</v>
      </c>
      <c r="B30" s="55"/>
      <c r="C30" s="55"/>
      <c r="D30" s="55"/>
      <c r="E30" s="60">
        <f>SUM(E19:E29)</f>
        <v>0</v>
      </c>
      <c r="F30" s="8"/>
    </row>
    <row r="31" spans="1:6" s="8" customFormat="1" ht="29.25" customHeight="1" thickBot="1" x14ac:dyDescent="0.3">
      <c r="A31" s="53" t="s">
        <v>100</v>
      </c>
      <c r="B31" s="54"/>
      <c r="C31" s="54"/>
      <c r="D31" s="54"/>
      <c r="E31" s="62">
        <f>E17+E30</f>
        <v>0</v>
      </c>
    </row>
    <row r="32" spans="1:6" ht="25.35" customHeight="1" x14ac:dyDescent="0.25">
      <c r="A32" s="8"/>
      <c r="B32" s="8"/>
      <c r="C32" s="6"/>
      <c r="D32" s="20"/>
      <c r="E32" s="21"/>
      <c r="F32" s="8"/>
    </row>
    <row r="33" spans="1:6" ht="25.35" customHeight="1" x14ac:dyDescent="0.25">
      <c r="A33" s="1"/>
      <c r="B33" s="1"/>
      <c r="C33" s="2"/>
      <c r="D33" s="2"/>
      <c r="E33" s="1"/>
      <c r="F33" s="1"/>
    </row>
    <row r="34" spans="1:6" x14ac:dyDescent="0.25">
      <c r="A34" s="1"/>
      <c r="B34" s="1"/>
      <c r="C34" s="2"/>
      <c r="D34" s="2"/>
      <c r="E34" s="1"/>
      <c r="F34" s="1"/>
    </row>
    <row r="35" spans="1:6" x14ac:dyDescent="0.25">
      <c r="A35" s="1"/>
      <c r="B35" s="1"/>
      <c r="C35" s="2"/>
      <c r="D35" s="2"/>
      <c r="E35" s="4"/>
      <c r="F35" s="1"/>
    </row>
    <row r="36" spans="1:6" x14ac:dyDescent="0.25">
      <c r="A36" s="1"/>
      <c r="B36" s="1"/>
      <c r="C36" s="2"/>
      <c r="D36" s="2"/>
      <c r="E36" s="1"/>
      <c r="F36" s="1"/>
    </row>
    <row r="37" spans="1:6" x14ac:dyDescent="0.25">
      <c r="A37" s="1"/>
      <c r="B37" s="1"/>
      <c r="C37" s="2"/>
      <c r="D37" s="2"/>
      <c r="E37" s="1"/>
      <c r="F37" s="1"/>
    </row>
    <row r="38" spans="1:6" x14ac:dyDescent="0.25">
      <c r="A38" s="1"/>
      <c r="B38" s="1"/>
      <c r="C38" s="2"/>
      <c r="D38" s="2"/>
      <c r="E38" s="1"/>
      <c r="F38" s="1"/>
    </row>
    <row r="39" spans="1:6" x14ac:dyDescent="0.25">
      <c r="A39" s="1"/>
      <c r="B39" s="1"/>
      <c r="C39" s="2"/>
      <c r="D39" s="2"/>
      <c r="E39" s="1"/>
      <c r="F39" s="1"/>
    </row>
    <row r="40" spans="1:6" x14ac:dyDescent="0.25">
      <c r="A40" s="3"/>
      <c r="B40" s="1"/>
      <c r="C40" s="2"/>
      <c r="D40" s="2"/>
      <c r="E40" s="1"/>
      <c r="F40" s="1"/>
    </row>
  </sheetData>
  <sheetProtection algorithmName="SHA-512" hashValue="ZYdzR8123aakWFBe6/CPC5GV4+nuaxxzJ3jaxNRJA2bKpAlztSG3sBCoNaPZ3eW7RsxbWZ15LbTL9jNjaJi3WQ==" saltValue="RMaHDdx6q5BM770jke7GQw==" spinCount="100000" sheet="1" objects="1" scenarios="1"/>
  <mergeCells count="3">
    <mergeCell ref="A17:D17"/>
    <mergeCell ref="A30:D30"/>
    <mergeCell ref="A31:D31"/>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1_Celková cena za plnění VZ</vt:lpstr>
      <vt:lpstr>2_Dodávky</vt:lpstr>
      <vt:lpstr>3_Montáž</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Klára Rašková</dc:creator>
  <cp:lastModifiedBy>Klára Rašková</cp:lastModifiedBy>
  <cp:lastPrinted>2025-09-02T12:10:50Z</cp:lastPrinted>
  <dcterms:created xsi:type="dcterms:W3CDTF">2025-09-02T09:19:47Z</dcterms:created>
  <dcterms:modified xsi:type="dcterms:W3CDTF">2025-09-09T13:01:16Z</dcterms:modified>
</cp:coreProperties>
</file>